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87FC" lockStructure="1"/>
  <bookViews>
    <workbookView windowWidth="19200" windowHeight="7270" tabRatio="760" activeTab="2"/>
  </bookViews>
  <sheets>
    <sheet name="使用说明" sheetId="13" r:id="rId1"/>
    <sheet name="启动参数" sheetId="2" r:id="rId2"/>
    <sheet name="电压参数" sheetId="12" r:id="rId3"/>
    <sheet name="频率参数" sheetId="14" r:id="rId4"/>
    <sheet name="DCI保护参数" sheetId="20" r:id="rId5"/>
    <sheet name="远程及有功参数" sheetId="15" r:id="rId6"/>
    <sheet name="频率有功参数" sheetId="16" r:id="rId7"/>
    <sheet name="无功参数" sheetId="17" r:id="rId8"/>
    <sheet name="电压穿越参数" sheetId="18" r:id="rId9"/>
    <sheet name="ISO孤岛参数" sheetId="19" r:id="rId10"/>
  </sheets>
  <definedNames>
    <definedName name="_xlnm._FilterDatabase" localSheetId="1" hidden="1">启动参数!$B$1:$S$248</definedName>
    <definedName name="_xlnm._FilterDatabase" localSheetId="2" hidden="1">电压参数!$C$1:$X$248</definedName>
    <definedName name="_xlnm._FilterDatabase" localSheetId="3" hidden="1">频率参数!$C$1:$V$249</definedName>
    <definedName name="_xlnm._FilterDatabase" localSheetId="5" hidden="1">远程及有功参数!$A$1:$AJ$248</definedName>
    <definedName name="_xlnm._FilterDatabase" localSheetId="6" hidden="1">频率有功参数!$A$1:$AJ$248</definedName>
    <definedName name="_xlnm._FilterDatabase" localSheetId="7" hidden="1">无功参数!$A$1:$AU$248</definedName>
    <definedName name="_xlnm._FilterDatabase" localSheetId="8" hidden="1">电压穿越参数!$B$1:$AT$248</definedName>
    <definedName name="_xlnm._FilterDatabase" localSheetId="9" hidden="1">ISO孤岛参数!$B$1:$S$248</definedName>
  </definedNames>
  <calcPr calcId="144525"/>
</workbook>
</file>

<file path=xl/sharedStrings.xml><?xml version="1.0" encoding="utf-8"?>
<sst xmlns="http://schemas.openxmlformats.org/spreadsheetml/2006/main" count="15869" uniqueCount="1454">
  <si>
    <t>机型功率：</t>
  </si>
  <si>
    <t>KW</t>
  </si>
  <si>
    <t>按机器最大功率段填写</t>
  </si>
  <si>
    <t>版本号：</t>
  </si>
  <si>
    <t>V1.3.2</t>
  </si>
  <si>
    <t>注意事项：</t>
  </si>
  <si>
    <r>
      <rPr>
        <sz val="12"/>
        <rFont val="宋体"/>
        <charset val="134"/>
      </rPr>
      <t>1.</t>
    </r>
    <r>
      <rPr>
        <sz val="12"/>
        <color rgb="FFFF0000"/>
        <rFont val="宋体"/>
        <charset val="134"/>
      </rPr>
      <t>安规库版本号</t>
    </r>
    <r>
      <rPr>
        <sz val="12"/>
        <color theme="1"/>
        <rFont val="宋体"/>
        <charset val="134"/>
      </rPr>
      <t>只需要</t>
    </r>
    <r>
      <rPr>
        <sz val="12"/>
        <rFont val="宋体"/>
        <charset val="134"/>
      </rPr>
      <t>修改使能位L列第二行</t>
    </r>
  </si>
  <si>
    <t>2.请特别注意参数的单位（在第2行做说明）</t>
  </si>
  <si>
    <t>3.使用导文件的时候不能同时打开excel，会出现闪退现象</t>
  </si>
  <si>
    <t>4.测试部人员添加测试标准行，可不填写国家值，会自动跳过，但一定注意不能填充前面的使能位数值，会影响下面使能位的生成</t>
  </si>
  <si>
    <t>5.DCI保护参数 和 ISO孤岛参数 不通用！不通用！不通用！！！！！需要根据机型修改</t>
  </si>
  <si>
    <t>安规文件参数填写标准：</t>
  </si>
  <si>
    <t>1.当某个安规文件的安规编号、国家、标准地区编码不一致时，会导致求校准错误无法生成正确文件</t>
  </si>
  <si>
    <t>2.当输入的数值除以精度得到的结果大于65535时，系统将自动匹配为最大值（65535）存储</t>
  </si>
  <si>
    <t>3.当输入的数值除以精度得到的结果为浮点数时，系统将自动匹配取整数位存储</t>
  </si>
  <si>
    <t>4.第二页工作表筛选国家不为空值数据，不显示（导入功能）</t>
  </si>
  <si>
    <t>升版：</t>
  </si>
  <si>
    <t>如果有参数或格式需要更改，请在下面表格中填写相关信息。</t>
  </si>
  <si>
    <t>制定时间</t>
  </si>
  <si>
    <t>版本号</t>
  </si>
  <si>
    <t>修改内容</t>
  </si>
  <si>
    <t>修改人</t>
  </si>
  <si>
    <t>V3.0</t>
  </si>
  <si>
    <t>1、ISO孤岛参数页增加
PE和N控制寄存器总使能位及相应bit使能位
(Bit0:离网PEN短接使能位
Bit1:N线检测使能位)</t>
  </si>
  <si>
    <t>李琴</t>
  </si>
  <si>
    <t>V2.9</t>
  </si>
  <si>
    <t>1、增加030-002捷克安规（用于&lt;=16A系统）
2、增加030-003捷克安规（用于&gt;16A系统）
3、修改013-000奥地利安规（一二级过欠压保护时间、一级过欠频保护时间、无功模式4最大超前无功功率百分比改为43.6%、零电流模式进入高低电压百分比分别改为115%Un和85%Un）</t>
  </si>
  <si>
    <t>V2.8</t>
  </si>
  <si>
    <t>1、修改030-001捷克中压标准名称为Czechia-MV</t>
  </si>
  <si>
    <t>V2.7</t>
  </si>
  <si>
    <t>1、增加法国011-004 VDE0126 Enedis安规
2、增加法国011-005 VDE0126-HV Enedis安规
3、增加法国011-006 VFR2019 Enedis安规
4、增加026-002 菲律宾低压安规
5、增加031-000 斯洛文尼亚50549安规</t>
  </si>
  <si>
    <t>V2.6</t>
  </si>
  <si>
    <t>1、增加德国4110安规
2、增加德国4120安规
3、根据08安规库新增高穿有功使能位(010-000中国默认使能)</t>
  </si>
  <si>
    <t>V2.5</t>
  </si>
  <si>
    <t>修改001-000、001-001、001-003、001-004、001-005意大利参数</t>
  </si>
  <si>
    <t>V2.4</t>
  </si>
  <si>
    <t>1.新增039-001爱尔兰区分参数
2.新增039-002北爱尔兰G99安规
3.新增039-003北爱尔兰G98安规</t>
  </si>
  <si>
    <t>V2.3</t>
  </si>
  <si>
    <t>1、修改001-001意大利参数
2、修改丹麦东部、西部参数</t>
  </si>
  <si>
    <t>侯意</t>
  </si>
  <si>
    <t>V2.2</t>
  </si>
  <si>
    <t>1、根据08安规库新增过欠压、过欠频保护时间高位，远程开关机速率使能位，欠频降载方式使能位，高穿有功使能位</t>
  </si>
  <si>
    <t>V2.1</t>
  </si>
  <si>
    <t xml:space="preserve">1新增001-004、001-005意大利高压、中压
2、新增005-002、005-003丹麦东部、西部
3、009-000、009-001英国G98、G99过频降载相关使能位修改
4、012-000波兰失能高低穿
5、030-000捷克安规修改
</t>
  </si>
  <si>
    <t>V2.0</t>
  </si>
  <si>
    <t>1、修改罗马尼亚安规
2、修改奥地利安规</t>
  </si>
  <si>
    <t>V1.9</t>
  </si>
  <si>
    <t>1、028-000巴西更新至最新认证标准</t>
  </si>
  <si>
    <t>V1.8</t>
  </si>
  <si>
    <t>1、修改捷克常压安规
2、添加捷克中压安规
3、修改001-000开机等待时间
4、添加010-010中来安规
5、添加015-000、015-001瑞士安规（此安规测试部还未确认，如需要提前使用，在每页参数前增加国家编码15即可导出）</t>
  </si>
  <si>
    <t>V1.7</t>
  </si>
  <si>
    <t>修改菲律宾额定电压，澳洲相关安规逻辑接口参数50549相关高低穿参数</t>
  </si>
  <si>
    <t>V1.6</t>
  </si>
  <si>
    <t>增加2503印度CEA安规</t>
  </si>
  <si>
    <t>胡文浩</t>
  </si>
  <si>
    <t>V1.5</t>
  </si>
  <si>
    <t>德国4105、奥地利、50549及相关安规修改（高低穿进入点修改为115%Un和80%Un）</t>
  </si>
  <si>
    <t>V1.4</t>
  </si>
  <si>
    <t>增加123罗马尼亚安规</t>
  </si>
  <si>
    <t>V1.3</t>
  </si>
  <si>
    <t>删除澳大利亚多余的地区</t>
  </si>
  <si>
    <t>李梓乐</t>
  </si>
  <si>
    <t>V1.2</t>
  </si>
  <si>
    <t>增加根据机型区分参数</t>
  </si>
  <si>
    <t>V1.1</t>
  </si>
  <si>
    <t>使能位迁移到各自表格</t>
  </si>
  <si>
    <t>安规库版本</t>
  </si>
  <si>
    <t>安规编号</t>
  </si>
  <si>
    <t>国家</t>
  </si>
  <si>
    <t>标准地区编码</t>
  </si>
  <si>
    <t>标准名称</t>
  </si>
  <si>
    <t>标准中文名称</t>
  </si>
  <si>
    <t>参数说明</t>
  </si>
  <si>
    <t>ConnectWaitTime</t>
  </si>
  <si>
    <t>PowerUpSpeed</t>
  </si>
  <si>
    <t>ReconnectWaitTime</t>
  </si>
  <si>
    <t>ReconnectPowerUpSpeed</t>
  </si>
  <si>
    <t>VoltHighLimit</t>
  </si>
  <si>
    <t>VoltLowLimit</t>
  </si>
  <si>
    <t>FreqHighLimit</t>
  </si>
  <si>
    <t>FreqLowLimit</t>
  </si>
  <si>
    <t>ReconnectVoltHighLimit</t>
  </si>
  <si>
    <t>ReconnectVoltLowLimit</t>
  </si>
  <si>
    <t>ReconnectFreqHighLimit</t>
  </si>
  <si>
    <t>ReconnectFreqLowLimit</t>
  </si>
  <si>
    <t>并网前等待时间</t>
  </si>
  <si>
    <r>
      <rPr>
        <sz val="11"/>
        <color theme="1"/>
        <rFont val="Tahoma"/>
        <charset val="134"/>
      </rPr>
      <t>100</t>
    </r>
    <r>
      <rPr>
        <sz val="11"/>
        <color theme="1"/>
        <rFont val="宋体"/>
        <charset val="134"/>
      </rPr>
      <t>表示</t>
    </r>
    <r>
      <rPr>
        <sz val="11"/>
        <color theme="1"/>
        <rFont val="Tahoma"/>
        <charset val="134"/>
      </rPr>
      <t>1</t>
    </r>
    <r>
      <rPr>
        <sz val="11"/>
        <color theme="1"/>
        <rFont val="宋体"/>
        <charset val="134"/>
      </rPr>
      <t>分钟升到满载对应的速率，其他值以此为基准进行乘除计算</t>
    </r>
  </si>
  <si>
    <t>电网故障恢复后重新并网前等待时间</t>
  </si>
  <si>
    <t>启动电网电压上限</t>
  </si>
  <si>
    <t>启动电网电压下限</t>
  </si>
  <si>
    <t>启动电网频率上限</t>
  </si>
  <si>
    <t>启动电网频率下限</t>
  </si>
  <si>
    <t>重连电网电压上限</t>
  </si>
  <si>
    <t>重连电网电压下限</t>
  </si>
  <si>
    <t>重连电网频率上限</t>
  </si>
  <si>
    <t>重连电网频率下限</t>
  </si>
  <si>
    <t>安规版本只需要修改下面第四行</t>
  </si>
  <si>
    <t>精度（自动转换，本文档填写时请忽略）</t>
  </si>
  <si>
    <t>参数单位</t>
  </si>
  <si>
    <t>单位（对应文档中的数值）</t>
  </si>
  <si>
    <t>s</t>
  </si>
  <si>
    <t>%Pn/min</t>
  </si>
  <si>
    <t>V</t>
  </si>
  <si>
    <t>Hz</t>
  </si>
  <si>
    <t>≥60s</t>
  </si>
  <si>
    <t>&lt;10%</t>
  </si>
  <si>
    <t>110%(253)</t>
  </si>
  <si>
    <t>85%(195.5)</t>
  </si>
  <si>
    <r>
      <rPr>
        <sz val="12"/>
        <rFont val="宋体"/>
        <charset val="134"/>
      </rPr>
      <t>110%(2</t>
    </r>
    <r>
      <rPr>
        <sz val="12"/>
        <rFont val="宋体"/>
        <charset val="134"/>
      </rPr>
      <t>5</t>
    </r>
    <r>
      <rPr>
        <sz val="12"/>
        <rFont val="宋体"/>
        <charset val="134"/>
      </rPr>
      <t>3)</t>
    </r>
  </si>
  <si>
    <t>00</t>
  </si>
  <si>
    <t>德国</t>
  </si>
  <si>
    <t>VDE4105</t>
  </si>
  <si>
    <r>
      <rPr>
        <sz val="11"/>
        <rFont val="宋体"/>
        <charset val="134"/>
      </rPr>
      <t>德国</t>
    </r>
    <r>
      <rPr>
        <sz val="11"/>
        <rFont val="Arial Unicode MS"/>
        <charset val="134"/>
      </rPr>
      <t>4105</t>
    </r>
  </si>
  <si>
    <t>253V</t>
  </si>
  <si>
    <r>
      <rPr>
        <sz val="12"/>
        <rFont val="宋体"/>
        <charset val="134"/>
      </rPr>
      <t>开机重连</t>
    </r>
    <r>
      <rPr>
        <sz val="12"/>
        <rFont val="宋体"/>
        <charset val="134"/>
      </rPr>
      <t>207V</t>
    </r>
  </si>
  <si>
    <t>开机重连50.2HZ，</t>
  </si>
  <si>
    <t>开机重连47.5HZ</t>
  </si>
  <si>
    <t>故障重连218.5V</t>
  </si>
  <si>
    <t>故障重连50.1HZ</t>
  </si>
  <si>
    <t>故障重连49.9HZ</t>
  </si>
  <si>
    <t>01</t>
  </si>
  <si>
    <t>BDEW</t>
  </si>
  <si>
    <r>
      <rPr>
        <sz val="11"/>
        <rFont val="微软雅黑"/>
        <charset val="134"/>
      </rPr>
      <t>德国</t>
    </r>
    <r>
      <rPr>
        <sz val="11"/>
        <rFont val="Arial"/>
        <charset val="134"/>
      </rPr>
      <t>BDEW</t>
    </r>
  </si>
  <si>
    <t>195.5V</t>
  </si>
  <si>
    <t>&lt;50.05Hz</t>
  </si>
  <si>
    <t>&gt;47.55Hz</t>
  </si>
  <si>
    <t>02</t>
  </si>
  <si>
    <t>VDE0126</t>
  </si>
  <si>
    <t>德国0126</t>
  </si>
  <si>
    <t>03</t>
  </si>
  <si>
    <t>VDE4105-HV</t>
  </si>
  <si>
    <t>德国4105-高压</t>
  </si>
  <si>
    <t>04</t>
  </si>
  <si>
    <t>BDEW-HV</t>
  </si>
  <si>
    <t>德国BDEW-高压</t>
  </si>
  <si>
    <t>05</t>
  </si>
  <si>
    <t>VDE4110</t>
  </si>
  <si>
    <t>德国4110</t>
  </si>
  <si>
    <t>06</t>
  </si>
  <si>
    <t>VDE4120</t>
  </si>
  <si>
    <t>德国4120</t>
  </si>
  <si>
    <t>≥30s</t>
  </si>
  <si>
    <t>≤20%  (≤20%PMEM/minute
≥5%Pnom/minute)</t>
  </si>
  <si>
    <t>≥300s</t>
  </si>
  <si>
    <t>50.1Hz</t>
  </si>
  <si>
    <t>49.9Hz</t>
  </si>
  <si>
    <t>意大利</t>
  </si>
  <si>
    <t>CEI-021In.</t>
  </si>
  <si>
    <t>意大利(0-21)内部</t>
  </si>
  <si>
    <t>≤20%</t>
  </si>
  <si>
    <t xml:space="preserve">≤20% </t>
  </si>
  <si>
    <t>207V</t>
  </si>
  <si>
    <t xml:space="preserve">CEI-016 </t>
  </si>
  <si>
    <t>意大利(0-16)</t>
  </si>
  <si>
    <t>CEI-021Ex.</t>
  </si>
  <si>
    <t>意大利(0-21)外部</t>
  </si>
  <si>
    <t>CEI-021Ar.</t>
  </si>
  <si>
    <t>意大利(0-21)Areti</t>
  </si>
  <si>
    <t>CEI-021In.-HV</t>
  </si>
  <si>
    <t>意大利(0-21)内部-高压</t>
  </si>
  <si>
    <t>CEI-021In.-MV</t>
  </si>
  <si>
    <t>意大利(0-21)内部-中压</t>
  </si>
  <si>
    <t>ASNZS4777.2-2020</t>
  </si>
  <si>
    <t>澳大利亚</t>
  </si>
  <si>
    <t>澳洲</t>
  </si>
  <si>
    <t>Australia</t>
  </si>
  <si>
    <t>08</t>
  </si>
  <si>
    <t>Australia-B</t>
  </si>
  <si>
    <t>澳大利亚-B</t>
  </si>
  <si>
    <t>09</t>
  </si>
  <si>
    <t>Australia-C</t>
  </si>
  <si>
    <t>澳大利亚-C</t>
  </si>
  <si>
    <t>10</t>
  </si>
  <si>
    <t>AU-SA-HV</t>
  </si>
  <si>
    <t>南澳-高压</t>
  </si>
  <si>
    <t>11</t>
  </si>
  <si>
    <t>Australia-MV</t>
  </si>
  <si>
    <t>澳大利亚-中压</t>
  </si>
  <si>
    <t>RD1699</t>
  </si>
  <si>
    <t>西班牙</t>
  </si>
  <si>
    <t>≥180</t>
  </si>
  <si>
    <t>/</t>
  </si>
  <si>
    <t>ESP-RD1699</t>
  </si>
  <si>
    <t>RD1699-HV</t>
  </si>
  <si>
    <t>西班牙-高压</t>
  </si>
  <si>
    <t>NTS</t>
  </si>
  <si>
    <t>西班牙NTS</t>
  </si>
  <si>
    <t>UNE217002+RD647</t>
  </si>
  <si>
    <t>西班牙UNE+RD</t>
  </si>
  <si>
    <t>≤50（误差±0.01）</t>
  </si>
  <si>
    <t>Spain island</t>
  </si>
  <si>
    <t>西班牙island</t>
  </si>
  <si>
    <t>EU-EN50549-1</t>
  </si>
  <si>
    <t>土耳其</t>
  </si>
  <si>
    <t>10-600（默认60s）</t>
  </si>
  <si>
    <t>6-3000（默认8%Pn/min）</t>
  </si>
  <si>
    <t>100%-120%Un（默认253V）</t>
  </si>
  <si>
    <t>50%-100%Un（默认195.5V）</t>
  </si>
  <si>
    <t>50-52（默认启动电网50.1HZ ）</t>
  </si>
  <si>
    <t>47-50（默认47.5HZ ）</t>
  </si>
  <si>
    <t>50-52（默认启动电网50.2HZ ）</t>
  </si>
  <si>
    <t>Turkey</t>
  </si>
  <si>
    <t>丹麦</t>
  </si>
  <si>
    <t>Denmark</t>
  </si>
  <si>
    <t>TR3.2.2并网</t>
  </si>
  <si>
    <t>默认&lt;10%（可调）</t>
  </si>
  <si>
    <t>DK-TR322</t>
  </si>
  <si>
    <t>丹麦TR322</t>
  </si>
  <si>
    <t>&gt;180s</t>
  </si>
  <si>
    <t>&lt;20%Pn/min</t>
  </si>
  <si>
    <t>110%Un</t>
  </si>
  <si>
    <t>85%Un</t>
  </si>
  <si>
    <t>Western Denmark</t>
  </si>
  <si>
    <t>丹麦西部</t>
  </si>
  <si>
    <t>Eastern Denmark</t>
  </si>
  <si>
    <t>丹麦东部</t>
  </si>
  <si>
    <t>VDE0126(Greece Continent)</t>
  </si>
  <si>
    <t>10-600</t>
  </si>
  <si>
    <t>6-3000</t>
  </si>
  <si>
    <t>100%-120%Un</t>
  </si>
  <si>
    <t>50%-100%Un</t>
  </si>
  <si>
    <t>50.05Hz</t>
  </si>
  <si>
    <t>47-50</t>
  </si>
  <si>
    <t>希腊大陆</t>
  </si>
  <si>
    <t>GR-Cont.</t>
  </si>
  <si>
    <t>VDE0126(Greece island)</t>
  </si>
  <si>
    <t>GR-Island</t>
  </si>
  <si>
    <t>希腊岛屿</t>
  </si>
  <si>
    <t>荷兰</t>
  </si>
  <si>
    <t>50-52建议值（50.1Hz）</t>
  </si>
  <si>
    <t>48Hz</t>
  </si>
  <si>
    <t>07</t>
  </si>
  <si>
    <t>Netherland</t>
  </si>
  <si>
    <t>Netherland-MV</t>
  </si>
  <si>
    <t>荷兰-中压</t>
  </si>
  <si>
    <t>Netherland-HV</t>
  </si>
  <si>
    <t>荷兰-高压</t>
  </si>
  <si>
    <t>C10/11</t>
  </si>
  <si>
    <t>比利时</t>
  </si>
  <si>
    <t>Belgium</t>
  </si>
  <si>
    <t>Belgium-HV</t>
  </si>
  <si>
    <t>比利时-高压</t>
  </si>
  <si>
    <t>UK-G99标准</t>
  </si>
  <si>
    <t>≥20s</t>
  </si>
  <si>
    <t>英国</t>
  </si>
  <si>
    <t>UK-G99</t>
  </si>
  <si>
    <t>英国G99</t>
  </si>
  <si>
    <t>UK-G98标准</t>
  </si>
  <si>
    <t>UK-G98</t>
  </si>
  <si>
    <t>英国G98</t>
  </si>
  <si>
    <t>UK-G99-HV</t>
  </si>
  <si>
    <t>英国G99-高压</t>
  </si>
  <si>
    <t>NB/T 32004-2018</t>
  </si>
  <si>
    <t>中国CQC B类</t>
  </si>
  <si>
    <t>20s-5min</t>
  </si>
  <si>
    <t>50.2HZ</t>
  </si>
  <si>
    <t>中国</t>
  </si>
  <si>
    <t>China</t>
  </si>
  <si>
    <t>CNS+15382-2018</t>
  </si>
  <si>
    <t>Taiwan</t>
  </si>
  <si>
    <t>台湾</t>
  </si>
  <si>
    <t>TianHe</t>
  </si>
  <si>
    <t>天合富家</t>
  </si>
  <si>
    <t>HongKong</t>
  </si>
  <si>
    <t>香港（220V）</t>
  </si>
  <si>
    <t>SKYWORTH</t>
  </si>
  <si>
    <t>创维</t>
  </si>
  <si>
    <t>CSISolar</t>
  </si>
  <si>
    <t>阿特斯</t>
  </si>
  <si>
    <t>CHINT</t>
  </si>
  <si>
    <t>正泰</t>
  </si>
  <si>
    <t>China-MV</t>
  </si>
  <si>
    <t>中国-中压</t>
  </si>
  <si>
    <t>China-HV</t>
  </si>
  <si>
    <t>中国-高压</t>
  </si>
  <si>
    <t>中国CQC A类</t>
  </si>
  <si>
    <t>50.5HZ</t>
  </si>
  <si>
    <t>China-A</t>
  </si>
  <si>
    <t>JOLYWOOD</t>
  </si>
  <si>
    <t>中来</t>
  </si>
  <si>
    <t>France</t>
  </si>
  <si>
    <r>
      <rPr>
        <sz val="11"/>
        <rFont val="微软雅黑"/>
        <charset val="134"/>
      </rPr>
      <t>法国</t>
    </r>
    <r>
      <rPr>
        <sz val="11"/>
        <rFont val="Arial Unicode MS"/>
        <charset val="134"/>
      </rPr>
      <t>VDE0126</t>
    </r>
  </si>
  <si>
    <t>≧60s</t>
  </si>
  <si>
    <t>≤10%</t>
  </si>
  <si>
    <t>法国</t>
  </si>
  <si>
    <t>FRArrete23</t>
  </si>
  <si>
    <t>法国Arrete23</t>
  </si>
  <si>
    <t>12.5-250W/s</t>
  </si>
  <si>
    <t>FR VDE0126-HV</t>
  </si>
  <si>
    <t>法国-高压</t>
  </si>
  <si>
    <t>France VFR 2019</t>
  </si>
  <si>
    <t>法国VFR 2019</t>
  </si>
  <si>
    <t>VDE0126 Enedis</t>
  </si>
  <si>
    <r>
      <rPr>
        <sz val="11"/>
        <rFont val="微软雅黑"/>
        <charset val="134"/>
      </rPr>
      <t>法国</t>
    </r>
    <r>
      <rPr>
        <sz val="11"/>
        <rFont val="Arial"/>
        <charset val="134"/>
      </rPr>
      <t xml:space="preserve"> Enedis</t>
    </r>
  </si>
  <si>
    <t>VDE0126-HV Enedis</t>
  </si>
  <si>
    <r>
      <rPr>
        <sz val="11"/>
        <rFont val="微软雅黑"/>
        <charset val="134"/>
      </rPr>
      <t xml:space="preserve">法国-高压 </t>
    </r>
    <r>
      <rPr>
        <sz val="11"/>
        <rFont val="Arial"/>
        <charset val="134"/>
      </rPr>
      <t>Enedis</t>
    </r>
  </si>
  <si>
    <t>VFR2019 Enedis</t>
  </si>
  <si>
    <r>
      <rPr>
        <sz val="11"/>
        <rFont val="微软雅黑"/>
        <charset val="134"/>
      </rPr>
      <t xml:space="preserve">法国VFR2019 </t>
    </r>
    <r>
      <rPr>
        <sz val="11"/>
        <rFont val="Arial"/>
        <charset val="134"/>
      </rPr>
      <t>Enedis</t>
    </r>
  </si>
  <si>
    <t>Poland</t>
  </si>
  <si>
    <t>波兰A</t>
  </si>
  <si>
    <t>≥60</t>
  </si>
  <si>
    <t>12</t>
  </si>
  <si>
    <t>波兰</t>
  </si>
  <si>
    <t>Poland-MV</t>
  </si>
  <si>
    <t>波兰-中压</t>
  </si>
  <si>
    <t>Poland-HV</t>
  </si>
  <si>
    <t>波兰-高压</t>
  </si>
  <si>
    <t>波兰ABCD</t>
  </si>
  <si>
    <t>TOR Erzeuger Typ A</t>
  </si>
  <si>
    <t>奥地利TOR安规标准</t>
  </si>
  <si>
    <t>＜10%Pn</t>
  </si>
  <si>
    <t>≧300s</t>
  </si>
  <si>
    <t xml:space="preserve">109%Un </t>
  </si>
  <si>
    <t>47.5Hz</t>
  </si>
  <si>
    <t>13</t>
  </si>
  <si>
    <t>奥地利</t>
  </si>
  <si>
    <t>Tor Erzeuger</t>
  </si>
  <si>
    <t>奥地利TOR</t>
  </si>
  <si>
    <t>14</t>
  </si>
  <si>
    <t>日本</t>
  </si>
  <si>
    <t>Switzerland Type A</t>
  </si>
  <si>
    <t>瑞士 Type A</t>
  </si>
  <si>
    <t>瑞士</t>
  </si>
  <si>
    <t>Switzerland Type B</t>
  </si>
  <si>
    <t>瑞士 Type B</t>
  </si>
  <si>
    <t>16-17</t>
  </si>
  <si>
    <t>EU-EN50438</t>
  </si>
  <si>
    <t>18</t>
  </si>
  <si>
    <t>欧洲EU</t>
  </si>
  <si>
    <t>欧洲-EN50438</t>
  </si>
  <si>
    <t>欧洲-EN50549-1</t>
  </si>
  <si>
    <t>6-3000（默认100%Pn/min）</t>
  </si>
  <si>
    <t>47-50（默认49.5Hz）</t>
  </si>
  <si>
    <t>50-52（默认启动重连50.2HZ）</t>
  </si>
  <si>
    <t>EU-EN50549</t>
  </si>
  <si>
    <t>欧洲-EN50549</t>
  </si>
  <si>
    <t>EU-EN50549-HV</t>
  </si>
  <si>
    <t>欧洲-EN50549-高压</t>
  </si>
  <si>
    <t>IEC EN61727</t>
  </si>
  <si>
    <t>欧洲-IEC EN61727</t>
  </si>
  <si>
    <t>20-300s</t>
  </si>
  <si>
    <t>51Hz</t>
  </si>
  <si>
    <t>49Hz</t>
  </si>
  <si>
    <t>19</t>
  </si>
  <si>
    <t>IECEN61727</t>
  </si>
  <si>
    <t>20</t>
  </si>
  <si>
    <t>韩国</t>
  </si>
  <si>
    <t>Korea</t>
  </si>
  <si>
    <t>Korea-DASS</t>
  </si>
  <si>
    <t>韩国DASS</t>
  </si>
  <si>
    <t>特殊用户参数，暂无标准</t>
  </si>
  <si>
    <t>EN50549-1</t>
  </si>
  <si>
    <t>≧180s</t>
  </si>
  <si>
    <t>21</t>
  </si>
  <si>
    <t>瑞典</t>
  </si>
  <si>
    <t>Sweden</t>
  </si>
  <si>
    <t>22</t>
  </si>
  <si>
    <t>欧洲通用</t>
  </si>
  <si>
    <t>EU General</t>
  </si>
  <si>
    <t>EU General-MV</t>
  </si>
  <si>
    <t>欧洲通用-中压</t>
  </si>
  <si>
    <t>EU General-HV</t>
  </si>
  <si>
    <t>欧洲通用-高压</t>
  </si>
  <si>
    <t>23</t>
  </si>
  <si>
    <t>24</t>
  </si>
  <si>
    <t>塞浦路斯</t>
  </si>
  <si>
    <t>Cyprus</t>
  </si>
  <si>
    <t>IEC 61727</t>
  </si>
  <si>
    <r>
      <rPr>
        <sz val="11"/>
        <rFont val="微软雅黑"/>
        <charset val="134"/>
      </rPr>
      <t>印度</t>
    </r>
    <r>
      <rPr>
        <sz val="11"/>
        <rFont val="Arial"/>
        <charset val="134"/>
      </rPr>
      <t>-IEC61727</t>
    </r>
  </si>
  <si>
    <t>25</t>
  </si>
  <si>
    <t>印度</t>
  </si>
  <si>
    <t>India</t>
  </si>
  <si>
    <t>India-MV</t>
  </si>
  <si>
    <t>印度-中压</t>
  </si>
  <si>
    <t>India-HV</t>
  </si>
  <si>
    <t>印度-高压</t>
  </si>
  <si>
    <t>CEA</t>
  </si>
  <si>
    <r>
      <rPr>
        <sz val="11"/>
        <rFont val="微软雅黑"/>
        <charset val="134"/>
      </rPr>
      <t>印度</t>
    </r>
    <r>
      <rPr>
        <sz val="11"/>
        <rFont val="Arial"/>
        <charset val="134"/>
      </rPr>
      <t>-CEA</t>
    </r>
  </si>
  <si>
    <t>≤110%Un</t>
  </si>
  <si>
    <t>＞90%Un</t>
  </si>
  <si>
    <t>≤50.5HZ</t>
  </si>
  <si>
    <t>＞49.5</t>
  </si>
  <si>
    <t>印度CEA</t>
  </si>
  <si>
    <t>PHI</t>
  </si>
  <si>
    <t>菲律宾</t>
  </si>
  <si>
    <t>26</t>
  </si>
  <si>
    <t>PHI-MV</t>
  </si>
  <si>
    <t>菲律宾-中压</t>
  </si>
  <si>
    <t>无</t>
  </si>
  <si>
    <t>61Hz</t>
  </si>
  <si>
    <t>59Hz</t>
  </si>
  <si>
    <t>PHI-LV</t>
  </si>
  <si>
    <t>菲律宾-低压</t>
  </si>
  <si>
    <t>27</t>
  </si>
  <si>
    <t>新西兰New Zealand</t>
  </si>
  <si>
    <t>NewZealand</t>
  </si>
  <si>
    <t>新西兰</t>
  </si>
  <si>
    <t>NewZealand-MV</t>
  </si>
  <si>
    <t>新西兰-中压</t>
  </si>
  <si>
    <t>NewZealand-HV</t>
  </si>
  <si>
    <t>新西兰-高压</t>
  </si>
  <si>
    <t>PORTARIA Nº 140</t>
  </si>
  <si>
    <t>巴西安规标准</t>
  </si>
  <si>
    <t>10-300s</t>
  </si>
  <si>
    <t>10%-50%</t>
  </si>
  <si>
    <t>105%Un-110%Un</t>
  </si>
  <si>
    <t>88%Un-95%Un</t>
  </si>
  <si>
    <t>60.1-61</t>
  </si>
  <si>
    <t>59-59.9</t>
  </si>
  <si>
    <t>28</t>
  </si>
  <si>
    <t>Brazil(巴西)</t>
  </si>
  <si>
    <t>Brazil</t>
  </si>
  <si>
    <t>巴西</t>
  </si>
  <si>
    <t>IEC61727</t>
  </si>
  <si>
    <t>巴西低压安规标准</t>
  </si>
  <si>
    <t>Brazil-LV</t>
  </si>
  <si>
    <t>巴西低压</t>
  </si>
  <si>
    <t>ABNT NBR 16149/16150</t>
  </si>
  <si>
    <t>巴西230V安规标准</t>
  </si>
  <si>
    <t>80%Un</t>
  </si>
  <si>
    <t>60.1HZ</t>
  </si>
  <si>
    <t>59.9HZ</t>
  </si>
  <si>
    <t>Brazil-230</t>
  </si>
  <si>
    <t>巴西230</t>
  </si>
  <si>
    <t>巴西254V安规标准</t>
  </si>
  <si>
    <t>Brazil-254</t>
  </si>
  <si>
    <t>巴西254</t>
  </si>
  <si>
    <t>Brazil-288</t>
  </si>
  <si>
    <t>巴西288</t>
  </si>
  <si>
    <t>斯洛伐克VSD测试参数设定值</t>
  </si>
  <si>
    <t>60s</t>
  </si>
  <si>
    <t>51.5Hz</t>
  </si>
  <si>
    <t>29</t>
  </si>
  <si>
    <t>斯洛伐克slovakia VSD(29)</t>
  </si>
  <si>
    <t>SK-VSD</t>
  </si>
  <si>
    <t>斯洛伐克VSD</t>
  </si>
  <si>
    <t>斯洛伐克SSE测试参数设定值</t>
  </si>
  <si>
    <t>180S</t>
  </si>
  <si>
    <t>49.8HZ</t>
  </si>
  <si>
    <t>slovakia SSE(30)</t>
  </si>
  <si>
    <t>SK-SSE</t>
  </si>
  <si>
    <t>斯洛伐克SSE</t>
  </si>
  <si>
    <t>斯洛伐克ZSD测试参数设定值</t>
  </si>
  <si>
    <t>900s</t>
  </si>
  <si>
    <t>49.5HZ</t>
  </si>
  <si>
    <t>slovakia ZSD(31)</t>
  </si>
  <si>
    <t>SK-ZSD</t>
  </si>
  <si>
    <t>斯洛伐克ZSD</t>
  </si>
  <si>
    <t>300s</t>
  </si>
  <si>
    <t>＜10</t>
  </si>
  <si>
    <t>30</t>
  </si>
  <si>
    <t>捷克</t>
  </si>
  <si>
    <t>Czechia</t>
  </si>
  <si>
    <t>捷克(中压)</t>
  </si>
  <si>
    <t>＜300s</t>
  </si>
  <si>
    <t>50-52</t>
  </si>
  <si>
    <t>Czechia-MV</t>
  </si>
  <si>
    <t>捷克&lt;=16A系统</t>
  </si>
  <si>
    <t>捷克&gt;16A系统</t>
  </si>
  <si>
    <t>31</t>
  </si>
  <si>
    <t>斯洛文尼亚</t>
  </si>
  <si>
    <t>SIST EN 50549-1</t>
  </si>
  <si>
    <t>斯洛文尼亚50549</t>
  </si>
  <si>
    <t>32</t>
  </si>
  <si>
    <t>33</t>
  </si>
  <si>
    <t>乌克兰</t>
  </si>
  <si>
    <t>Ukraine</t>
  </si>
  <si>
    <t>挪威</t>
  </si>
  <si>
    <t>Norway</t>
  </si>
  <si>
    <t>挪威低压测试参数设定值</t>
  </si>
  <si>
    <t>140.6V</t>
  </si>
  <si>
    <t>108.2V</t>
  </si>
  <si>
    <t>34</t>
  </si>
  <si>
    <t>Norway-LV</t>
  </si>
  <si>
    <t>挪威低压</t>
  </si>
  <si>
    <t>墨西哥低压测试设定值</t>
  </si>
  <si>
    <t>35</t>
  </si>
  <si>
    <t>墨西哥低压</t>
  </si>
  <si>
    <t>Mexico-LV</t>
  </si>
  <si>
    <t>36-37</t>
  </si>
  <si>
    <t>38</t>
  </si>
  <si>
    <t>60HZ通用</t>
  </si>
  <si>
    <t>Range-60Hz</t>
  </si>
  <si>
    <t xml:space="preserve">60HZ宽范围安规 </t>
  </si>
  <si>
    <t>60HZ通用-288V</t>
  </si>
  <si>
    <t>Range-60Hz-288</t>
  </si>
  <si>
    <t>60HZ宽范围安规-288V</t>
  </si>
  <si>
    <t>＞25A/16A</t>
  </si>
  <si>
    <t>39</t>
  </si>
  <si>
    <t>爱尔兰</t>
  </si>
  <si>
    <t>Ireland</t>
  </si>
  <si>
    <t>＜25A/16A</t>
  </si>
  <si>
    <t>＞60s（默认60）</t>
  </si>
  <si>
    <t>北爱尔兰</t>
  </si>
  <si>
    <t>Nor Ireland G99</t>
  </si>
  <si>
    <r>
      <rPr>
        <sz val="11"/>
        <rFont val="微软雅黑"/>
        <charset val="134"/>
      </rPr>
      <t>北爱尔兰</t>
    </r>
    <r>
      <rPr>
        <sz val="11"/>
        <rFont val="Arial"/>
        <charset val="134"/>
      </rPr>
      <t>G99</t>
    </r>
  </si>
  <si>
    <t>Nor Ireland G98</t>
  </si>
  <si>
    <t>北爱尔兰G98</t>
  </si>
  <si>
    <t>泰国PEA安规标准</t>
  </si>
  <si>
    <t>20S～5min</t>
  </si>
  <si>
    <t>90%Un</t>
  </si>
  <si>
    <t>40</t>
  </si>
  <si>
    <t>泰国(PEA)</t>
  </si>
  <si>
    <t>Thai-PEA</t>
  </si>
  <si>
    <t>泰国PEA</t>
  </si>
  <si>
    <t>泰国MEA安规标准</t>
  </si>
  <si>
    <t>≥120s</t>
  </si>
  <si>
    <t>240V</t>
  </si>
  <si>
    <t>200V</t>
  </si>
  <si>
    <t>泰国(MEA)</t>
  </si>
  <si>
    <t>Thai-MEA</t>
  </si>
  <si>
    <t>泰国MEA</t>
  </si>
  <si>
    <t>41</t>
  </si>
  <si>
    <t>50HZ低压通用</t>
  </si>
  <si>
    <t>LV-50Hz</t>
  </si>
  <si>
    <t>43</t>
  </si>
  <si>
    <t>NRS 097-2-1</t>
  </si>
  <si>
    <t>南非标准</t>
  </si>
  <si>
    <t>44</t>
  </si>
  <si>
    <t>南非</t>
  </si>
  <si>
    <t>SA</t>
  </si>
  <si>
    <t>SA-HV</t>
  </si>
  <si>
    <t>南非-高压</t>
  </si>
  <si>
    <t>45</t>
  </si>
  <si>
    <t>迪拜安规标准</t>
  </si>
  <si>
    <t>≤20% (≤20%PMEM/minute
≥5%Pnom/minute)</t>
  </si>
  <si>
    <t>241.5V</t>
  </si>
  <si>
    <t>218.5V</t>
  </si>
  <si>
    <t>46</t>
  </si>
  <si>
    <t>迪拜（低压）</t>
  </si>
  <si>
    <t>DEWG</t>
  </si>
  <si>
    <t>迪拜</t>
  </si>
  <si>
    <t>迪拜-电站安规标准</t>
  </si>
  <si>
    <t>迪拜（中压）</t>
  </si>
  <si>
    <t>DEWG-MV</t>
  </si>
  <si>
    <t>迪拜-电站</t>
  </si>
  <si>
    <t>47-106</t>
  </si>
  <si>
    <t>克罗地亚安规标准</t>
  </si>
  <si>
    <t>1.1Un</t>
  </si>
  <si>
    <t>0.9Un</t>
  </si>
  <si>
    <t>107</t>
  </si>
  <si>
    <t>克罗地亚</t>
  </si>
  <si>
    <t>Croatia</t>
  </si>
  <si>
    <t>立陶宛安规标准</t>
  </si>
  <si>
    <t>108</t>
  </si>
  <si>
    <t>立陶宛</t>
  </si>
  <si>
    <t>Lithuania</t>
  </si>
  <si>
    <t>109-110</t>
  </si>
  <si>
    <t>哥伦比亚安规标准</t>
  </si>
  <si>
    <t>111</t>
  </si>
  <si>
    <t>哥伦比亚</t>
  </si>
  <si>
    <t>Columbia</t>
  </si>
  <si>
    <t>Columbia-LV</t>
  </si>
  <si>
    <t>哥伦比亚低压</t>
  </si>
  <si>
    <t>121</t>
  </si>
  <si>
    <t>沙特</t>
  </si>
  <si>
    <t>Saudi Arabia</t>
  </si>
  <si>
    <t>客户需求参考EU-EN50549</t>
  </si>
  <si>
    <t>122</t>
  </si>
  <si>
    <t>拉脱维亚</t>
  </si>
  <si>
    <t>Latvia</t>
  </si>
  <si>
    <t>≤300s</t>
  </si>
  <si>
    <t>60-600</t>
  </si>
  <si>
    <t>123</t>
  </si>
  <si>
    <t>罗马尼亚</t>
  </si>
  <si>
    <t>Romania</t>
  </si>
  <si>
    <t>过压一级使能</t>
  </si>
  <si>
    <t>过压二级使能</t>
  </si>
  <si>
    <t>过压三级使能位</t>
  </si>
  <si>
    <t>欠压一级使能</t>
  </si>
  <si>
    <t>欠压二级使能</t>
  </si>
  <si>
    <t>欠压三级使能位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</si>
  <si>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0分钟过压使能</t>
    </r>
  </si>
  <si>
    <r>
      <rPr>
        <sz val="11"/>
        <color theme="1"/>
        <rFont val="Tahoma"/>
        <charset val="134"/>
      </rPr>
      <t xml:space="preserve">Voltage Config </t>
    </r>
    <r>
      <rPr>
        <sz val="11"/>
        <color theme="1"/>
        <rFont val="宋体"/>
        <charset val="134"/>
      </rPr>
      <t>总使能位（自动生成）</t>
    </r>
  </si>
  <si>
    <t>RatedVoltage</t>
  </si>
  <si>
    <t>FirstOvervoltageProtectionValue</t>
  </si>
  <si>
    <t>FirstOvervoltageProtectionTime</t>
  </si>
  <si>
    <t>SecondOvervoltageProtectionValue</t>
  </si>
  <si>
    <t>SecondOvervoltageProtectionTime</t>
  </si>
  <si>
    <t>ThirdOvervoltageProtectionValue</t>
  </si>
  <si>
    <t>ThirdOvervoltageProtectionTime</t>
  </si>
  <si>
    <t>FirstUnderVoltageProtectionValue</t>
  </si>
  <si>
    <t>FirstUndervoltageProtectionTime</t>
  </si>
  <si>
    <t>SecondUnderVoltageProtectionValue</t>
  </si>
  <si>
    <t>SecondUndervoltageProtectionTime</t>
  </si>
  <si>
    <t>ThirdUnderVoltageProtectionValue</t>
  </si>
  <si>
    <t>ThirdUndervoltageProtectionTime</t>
  </si>
  <si>
    <t>10MinOvervoltageProtectionValue</t>
  </si>
  <si>
    <r>
      <rPr>
        <sz val="11"/>
        <color theme="1"/>
        <rFont val="Tahoma"/>
        <charset val="134"/>
      </rPr>
      <t>FirstOvervoltageProtectionTimeHi</t>
    </r>
    <r>
      <rPr>
        <sz val="11"/>
        <color theme="1"/>
        <rFont val="宋体"/>
        <charset val="134"/>
      </rPr>
      <t>（注:该寄存器与一级过压保护时间组合成32位寄存器使用）</t>
    </r>
  </si>
  <si>
    <r>
      <rPr>
        <sz val="11"/>
        <color theme="1"/>
        <rFont val="Tahoma"/>
        <charset val="134"/>
      </rPr>
      <t>SecondOvervoltageProtectionTimeHi</t>
    </r>
    <r>
      <rPr>
        <sz val="11"/>
        <color theme="1"/>
        <rFont val="宋体"/>
        <charset val="134"/>
      </rPr>
      <t>（注:该寄存器与二级过压保护时间组合成32位寄存器使用）</t>
    </r>
  </si>
  <si>
    <r>
      <rPr>
        <sz val="11"/>
        <color theme="1"/>
        <rFont val="Tahoma"/>
        <charset val="134"/>
      </rPr>
      <t>ThirdOvervoltageProtectionTimeHi</t>
    </r>
    <r>
      <rPr>
        <sz val="11"/>
        <color theme="1"/>
        <rFont val="宋体"/>
        <charset val="134"/>
      </rPr>
      <t>（注:该寄存器与三级过压保护时间组合成32位寄存器使用）</t>
    </r>
  </si>
  <si>
    <r>
      <rPr>
        <sz val="11"/>
        <color theme="1"/>
        <rFont val="Tahoma"/>
        <charset val="134"/>
      </rPr>
      <t>Bit0</t>
    </r>
    <r>
      <rPr>
        <sz val="11"/>
        <color theme="1"/>
        <rFont val="宋体"/>
        <charset val="134"/>
      </rPr>
      <t xml:space="preserve">：过压一级保护使能位
</t>
    </r>
    <r>
      <rPr>
        <sz val="11"/>
        <color theme="1"/>
        <rFont val="Tahoma"/>
        <charset val="134"/>
      </rPr>
      <t>Bit1</t>
    </r>
    <r>
      <rPr>
        <sz val="11"/>
        <color theme="1"/>
        <rFont val="宋体"/>
        <charset val="134"/>
      </rPr>
      <t xml:space="preserve">：过压二级保护使能位
</t>
    </r>
    <r>
      <rPr>
        <sz val="11"/>
        <color theme="1"/>
        <rFont val="Tahoma"/>
        <charset val="134"/>
      </rPr>
      <t>Bit2</t>
    </r>
    <r>
      <rPr>
        <sz val="11"/>
        <color theme="1"/>
        <rFont val="宋体"/>
        <charset val="134"/>
      </rPr>
      <t xml:space="preserve">：过压三级保护使能位
</t>
    </r>
    <r>
      <rPr>
        <sz val="11"/>
        <color theme="1"/>
        <rFont val="Tahoma"/>
        <charset val="134"/>
      </rPr>
      <t>Bit3</t>
    </r>
    <r>
      <rPr>
        <sz val="11"/>
        <color theme="1"/>
        <rFont val="宋体"/>
        <charset val="134"/>
      </rPr>
      <t xml:space="preserve">：欠压一级保护使能位
</t>
    </r>
    <r>
      <rPr>
        <sz val="11"/>
        <color theme="1"/>
        <rFont val="Tahoma"/>
        <charset val="134"/>
      </rPr>
      <t>Bit4</t>
    </r>
    <r>
      <rPr>
        <sz val="11"/>
        <color theme="1"/>
        <rFont val="宋体"/>
        <charset val="134"/>
      </rPr>
      <t xml:space="preserve">：欠压二级保护使能位
</t>
    </r>
    <r>
      <rPr>
        <sz val="11"/>
        <color theme="1"/>
        <rFont val="Tahoma"/>
        <charset val="134"/>
      </rPr>
      <t>Bit5</t>
    </r>
    <r>
      <rPr>
        <sz val="11"/>
        <color theme="1"/>
        <rFont val="宋体"/>
        <charset val="134"/>
      </rPr>
      <t xml:space="preserve">：欠压三级保护使能位
</t>
    </r>
    <r>
      <rPr>
        <sz val="11"/>
        <color theme="1"/>
        <rFont val="Tahoma"/>
        <charset val="134"/>
      </rPr>
      <t>Bit6</t>
    </r>
    <r>
      <rPr>
        <sz val="11"/>
        <color theme="1"/>
        <rFont val="宋体"/>
        <charset val="134"/>
      </rPr>
      <t>：</t>
    </r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分钟过压保护使能位</t>
    </r>
  </si>
  <si>
    <t>额定电网电压</t>
  </si>
  <si>
    <t>一级过压保护值</t>
  </si>
  <si>
    <t>一级过压保护时间</t>
  </si>
  <si>
    <t>二级过压保护值</t>
  </si>
  <si>
    <t>二级过压保护时间</t>
  </si>
  <si>
    <t>三级过压保护值</t>
  </si>
  <si>
    <t>三级过压保护时间</t>
  </si>
  <si>
    <t>一级欠压保护值</t>
  </si>
  <si>
    <t>一级欠压保护时间</t>
  </si>
  <si>
    <t>二级欠压保护值</t>
  </si>
  <si>
    <t>二级欠压保护时间</t>
  </si>
  <si>
    <t>三级欠压保护值</t>
  </si>
  <si>
    <t>三级欠压保护时间</t>
  </si>
  <si>
    <r>
      <rPr>
        <sz val="11"/>
        <color theme="1"/>
        <rFont val="宋体"/>
        <charset val="134"/>
      </rPr>
      <t>电网</t>
    </r>
    <r>
      <rPr>
        <sz val="11"/>
        <color theme="1"/>
        <rFont val="Tahoma"/>
        <charset val="134"/>
      </rPr>
      <t>10</t>
    </r>
    <r>
      <rPr>
        <sz val="11"/>
        <color theme="1"/>
        <rFont val="宋体"/>
        <charset val="134"/>
      </rPr>
      <t>分钟过压保护值</t>
    </r>
  </si>
  <si>
    <t>一级过压保护时间高位</t>
  </si>
  <si>
    <t>二级过压保护时间高位</t>
  </si>
  <si>
    <t>三级过压保护时间高位</t>
  </si>
  <si>
    <t>ms</t>
  </si>
  <si>
    <t>287.5V</t>
  </si>
  <si>
    <r>
      <rPr>
        <sz val="11"/>
        <color theme="1"/>
        <rFont val="宋体"/>
        <charset val="134"/>
      </rPr>
      <t>≤</t>
    </r>
    <r>
      <rPr>
        <sz val="11"/>
        <color theme="1"/>
        <rFont val="Tahoma"/>
        <charset val="134"/>
      </rPr>
      <t>100ms</t>
    </r>
  </si>
  <si>
    <t>184V</t>
  </si>
  <si>
    <t>3s→3.1s之间</t>
  </si>
  <si>
    <t>103.5V</t>
  </si>
  <si>
    <r>
      <rPr>
        <sz val="11"/>
        <color theme="1"/>
        <rFont val="Tahoma"/>
        <charset val="134"/>
      </rPr>
      <t>300ms</t>
    </r>
    <r>
      <rPr>
        <sz val="11"/>
        <color theme="1"/>
        <rFont val="宋体"/>
        <charset val="134"/>
      </rPr>
      <t>→</t>
    </r>
    <r>
      <rPr>
        <sz val="11"/>
        <color theme="1"/>
        <rFont val="Tahoma"/>
        <charset val="134"/>
      </rPr>
      <t>400ms</t>
    </r>
    <r>
      <rPr>
        <sz val="11"/>
        <color theme="1"/>
        <rFont val="宋体"/>
        <charset val="134"/>
      </rPr>
      <t>之间</t>
    </r>
  </si>
  <si>
    <t>264.5V不使能</t>
  </si>
  <si>
    <t>140ms不使能</t>
  </si>
  <si>
    <t>100ms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</si>
  <si>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s</t>
    </r>
  </si>
  <si>
    <t>300ms</t>
  </si>
  <si>
    <t>德国BDEW</t>
  </si>
  <si>
    <t>264.5V</t>
  </si>
  <si>
    <t>≤200ms</t>
  </si>
  <si>
    <t>（200ms+200ms*3%的误差）±20ms</t>
  </si>
  <si>
    <t>（1500ms+1500ms*3%的误差）±20ms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</si>
  <si>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4.5</t>
    </r>
    <r>
      <rPr>
        <sz val="12"/>
        <rFont val="宋体"/>
        <charset val="134"/>
      </rPr>
      <t>V</t>
    </r>
  </si>
  <si>
    <t>253V/603s</t>
  </si>
  <si>
    <t>276V</t>
  </si>
  <si>
    <t>（600ms+600ms*3%的误差）±20ms</t>
  </si>
  <si>
    <t>253v/603s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</si>
  <si>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53V</t>
    </r>
  </si>
  <si>
    <t>（900ms+900ms*3%的误差）±20ms</t>
  </si>
  <si>
    <t>373v/603s</t>
  </si>
  <si>
    <t>346v/603s</t>
  </si>
  <si>
    <t>1000-2000</t>
  </si>
  <si>
    <t>≤200</t>
  </si>
  <si>
    <t>10000-11000</t>
  </si>
  <si>
    <t>≤1500</t>
  </si>
  <si>
    <t>1.0Un-1.2Un</t>
  </si>
  <si>
    <t>100-100000</t>
  </si>
  <si>
    <t>1.0Un-1.3Un</t>
  </si>
  <si>
    <t>100-5000</t>
  </si>
  <si>
    <t>0.2Un-1.0Un</t>
  </si>
  <si>
    <r>
      <rPr>
        <sz val="12"/>
        <rFont val="宋体"/>
        <charset val="134"/>
      </rPr>
      <t>1.</t>
    </r>
    <r>
      <rPr>
        <sz val="12"/>
        <rFont val="宋体"/>
        <charset val="134"/>
      </rPr>
      <t>1</t>
    </r>
    <r>
      <rPr>
        <sz val="12"/>
        <rFont val="宋体"/>
        <charset val="134"/>
      </rPr>
      <t>Un</t>
    </r>
  </si>
  <si>
    <r>
      <rPr>
        <sz val="12"/>
        <rFont val="宋体"/>
        <charset val="134"/>
      </rPr>
      <t>390</t>
    </r>
    <r>
      <rPr>
        <sz val="12"/>
        <rFont val="宋体"/>
        <charset val="134"/>
      </rPr>
      <t>00-</t>
    </r>
    <r>
      <rPr>
        <sz val="12"/>
        <rFont val="宋体"/>
        <charset val="134"/>
      </rPr>
      <t>4</t>
    </r>
    <r>
      <rPr>
        <sz val="12"/>
        <rFont val="宋体"/>
        <charset val="134"/>
      </rPr>
      <t>0000</t>
    </r>
  </si>
  <si>
    <r>
      <rPr>
        <sz val="12"/>
        <rFont val="宋体"/>
        <charset val="134"/>
      </rPr>
      <t>1.</t>
    </r>
    <r>
      <rPr>
        <sz val="12"/>
        <rFont val="宋体"/>
        <charset val="134"/>
      </rPr>
      <t>13</t>
    </r>
    <r>
      <rPr>
        <sz val="12"/>
        <rFont val="宋体"/>
        <charset val="134"/>
      </rPr>
      <t>Un</t>
    </r>
  </si>
  <si>
    <r>
      <rPr>
        <sz val="12"/>
        <rFont val="宋体"/>
        <charset val="134"/>
      </rPr>
      <t>100-</t>
    </r>
    <r>
      <rPr>
        <sz val="12"/>
        <rFont val="宋体"/>
        <charset val="134"/>
      </rPr>
      <t>2</t>
    </r>
    <r>
      <rPr>
        <sz val="12"/>
        <rFont val="宋体"/>
        <charset val="134"/>
      </rPr>
      <t>00</t>
    </r>
  </si>
  <si>
    <r>
      <rPr>
        <sz val="12"/>
        <rFont val="宋体"/>
        <charset val="134"/>
      </rPr>
      <t>0.</t>
    </r>
    <r>
      <rPr>
        <sz val="12"/>
        <rFont val="宋体"/>
        <charset val="134"/>
      </rPr>
      <t>9</t>
    </r>
    <r>
      <rPr>
        <sz val="12"/>
        <rFont val="宋体"/>
        <charset val="134"/>
      </rPr>
      <t>Un</t>
    </r>
  </si>
  <si>
    <r>
      <rPr>
        <sz val="12"/>
        <rFont val="宋体"/>
        <charset val="134"/>
      </rPr>
      <t>9</t>
    </r>
    <r>
      <rPr>
        <sz val="12"/>
        <rFont val="宋体"/>
        <charset val="134"/>
      </rPr>
      <t>0</t>
    </r>
    <r>
      <rPr>
        <sz val="12"/>
        <rFont val="宋体"/>
        <charset val="134"/>
      </rPr>
      <t>00-10000</t>
    </r>
  </si>
  <si>
    <t>默认值60-60.1S</t>
  </si>
  <si>
    <t>默认值200-300ms</t>
  </si>
  <si>
    <t>（可调值10-60S，默认值50-50.1S）</t>
  </si>
  <si>
    <t>可调值50-1500ms，默认值100-200ms</t>
  </si>
  <si>
    <t>1.0Un-1.2Un（默认1.1Un）</t>
  </si>
  <si>
    <t>100-100000（默认60000）</t>
  </si>
  <si>
    <t>1.0Un-1.3Un（默认1.15Un）</t>
  </si>
  <si>
    <t>100-5000（默认200）</t>
  </si>
  <si>
    <t>0.2Un-1.0Un（默认0-85Un）</t>
  </si>
  <si>
    <t>100-100000（默认50000）</t>
  </si>
  <si>
    <t>115%Un（264.5）</t>
  </si>
  <si>
    <t>≤500ms</t>
  </si>
  <si>
    <t>80%Un（184）</t>
  </si>
  <si>
    <r>
      <rPr>
        <sz val="12"/>
        <rFont val="宋体"/>
        <charset val="134"/>
      </rPr>
      <t>≤200</t>
    </r>
    <r>
      <rPr>
        <sz val="12"/>
        <rFont val="宋体"/>
        <charset val="134"/>
      </rPr>
      <t>0</t>
    </r>
  </si>
  <si>
    <r>
      <rPr>
        <sz val="12"/>
        <rFont val="宋体"/>
        <charset val="134"/>
      </rPr>
      <t>0</t>
    </r>
    <r>
      <rPr>
        <sz val="12"/>
        <rFont val="宋体"/>
        <charset val="134"/>
      </rPr>
      <t>.8Un</t>
    </r>
  </si>
  <si>
    <t>≤2000</t>
  </si>
  <si>
    <r>
      <rPr>
        <sz val="12"/>
        <rFont val="宋体"/>
        <charset val="134"/>
      </rPr>
      <t>1.</t>
    </r>
    <r>
      <rPr>
        <sz val="12"/>
        <rFont val="宋体"/>
        <charset val="134"/>
      </rPr>
      <t>15</t>
    </r>
    <r>
      <rPr>
        <sz val="12"/>
        <rFont val="宋体"/>
        <charset val="134"/>
      </rPr>
      <t>Un</t>
    </r>
  </si>
  <si>
    <t>2500-3000</t>
  </si>
  <si>
    <t>110%Un≤U＜135%Un</t>
  </si>
  <si>
    <t>≤2s</t>
  </si>
  <si>
    <t>135%Un≤U</t>
  </si>
  <si>
    <t>≤0.2s</t>
  </si>
  <si>
    <t>50%Un≤U＜85%Un</t>
  </si>
  <si>
    <t>U＜50%Un</t>
  </si>
  <si>
    <t>110%Un＜U≤135%Un</t>
  </si>
  <si>
    <t>135%Un＜U</t>
  </si>
  <si>
    <r>
      <rPr>
        <sz val="12"/>
        <rFont val="宋体"/>
        <charset val="134"/>
      </rPr>
      <t>≤0.</t>
    </r>
    <r>
      <rPr>
        <sz val="12"/>
        <rFont val="宋体"/>
        <charset val="134"/>
      </rPr>
      <t>05</t>
    </r>
    <r>
      <rPr>
        <sz val="12"/>
        <rFont val="宋体"/>
        <charset val="134"/>
      </rPr>
      <t>s</t>
    </r>
  </si>
  <si>
    <r>
      <rPr>
        <sz val="12"/>
        <rFont val="宋体"/>
        <charset val="134"/>
      </rPr>
      <t>≤0.</t>
    </r>
    <r>
      <rPr>
        <sz val="12"/>
        <rFont val="宋体"/>
        <charset val="134"/>
      </rPr>
      <t>1</t>
    </r>
    <r>
      <rPr>
        <sz val="12"/>
        <rFont val="宋体"/>
        <charset val="134"/>
      </rPr>
      <t>s</t>
    </r>
  </si>
  <si>
    <t>35%Un-195%Un</t>
  </si>
  <si>
    <t>0.01s-200s</t>
  </si>
  <si>
    <r>
      <rPr>
        <sz val="11"/>
        <rFont val="微软雅黑"/>
        <charset val="134"/>
      </rPr>
      <t xml:space="preserve">法国 </t>
    </r>
    <r>
      <rPr>
        <sz val="11"/>
        <rFont val="Arial"/>
        <charset val="134"/>
      </rPr>
      <t>Enedis</t>
    </r>
  </si>
  <si>
    <r>
      <rPr>
        <sz val="11"/>
        <rFont val="微软雅黑"/>
        <charset val="134"/>
      </rPr>
      <t>法国</t>
    </r>
    <r>
      <rPr>
        <sz val="11"/>
        <rFont val="Arial"/>
        <charset val="134"/>
      </rPr>
      <t>-</t>
    </r>
    <r>
      <rPr>
        <sz val="11"/>
        <rFont val="微软雅黑"/>
        <charset val="134"/>
      </rPr>
      <t>高压 Enedis</t>
    </r>
  </si>
  <si>
    <r>
      <rPr>
        <sz val="11"/>
        <rFont val="微软雅黑"/>
        <charset val="134"/>
      </rPr>
      <t>法国</t>
    </r>
    <r>
      <rPr>
        <sz val="11"/>
        <rFont val="Arial"/>
        <charset val="134"/>
      </rPr>
      <t>VFR2019 Enedis</t>
    </r>
  </si>
  <si>
    <t>100ms-200ms</t>
  </si>
  <si>
    <t>1200-1500</t>
  </si>
  <si>
    <t>115%Un</t>
  </si>
  <si>
    <t>1500-1600ms</t>
  </si>
  <si>
    <t>25%Un</t>
  </si>
  <si>
    <t>400-600ms</t>
  </si>
  <si>
    <t>111%Un</t>
  </si>
  <si>
    <t>1.0Un-1.2Un（建议值264.5V）</t>
  </si>
  <si>
    <t>100-100000(建议值140ms)</t>
  </si>
  <si>
    <t>100-5000（建议值100）</t>
  </si>
  <si>
    <r>
      <rPr>
        <sz val="12"/>
        <rFont val="宋体"/>
        <charset val="134"/>
      </rPr>
      <t>0.2Un-1.0Un（建议值</t>
    </r>
    <r>
      <rPr>
        <sz val="12"/>
        <rFont val="宋体"/>
        <charset val="134"/>
      </rPr>
      <t>195.5</t>
    </r>
    <r>
      <rPr>
        <sz val="12"/>
        <rFont val="宋体"/>
        <charset val="134"/>
      </rPr>
      <t>）</t>
    </r>
  </si>
  <si>
    <t>100-100000(建议值1.2s)</t>
  </si>
  <si>
    <t>1.35Un</t>
  </si>
  <si>
    <t>≤0.05s</t>
  </si>
  <si>
    <t>0.85Un</t>
  </si>
  <si>
    <t>0.5Un</t>
  </si>
  <si>
    <t>≤0.1s</t>
  </si>
  <si>
    <t>110%Un＜U＜120%Un</t>
  </si>
  <si>
    <t>U≥120%Un</t>
  </si>
  <si>
    <t>50%Un≤U＜88%Un</t>
  </si>
  <si>
    <t>印度-CEA</t>
  </si>
  <si>
    <t>≤100ms</t>
  </si>
  <si>
    <t>112%-118%Un</t>
  </si>
  <si>
    <t>1-1.5s</t>
  </si>
  <si>
    <t>118%Un≤U</t>
  </si>
  <si>
    <t>0.02s</t>
  </si>
  <si>
    <t>50%Un-80%Un</t>
  </si>
  <si>
    <t>2.5-3s</t>
  </si>
  <si>
    <t>20%Un-50%Un</t>
  </si>
  <si>
    <t>0.5-1s</t>
  </si>
  <si>
    <t>0%-20%Un</t>
  </si>
  <si>
    <t>0.02-2s</t>
  </si>
  <si>
    <t>≤400mS</t>
  </si>
  <si>
    <t>斯洛伐克VSD测试设定值</t>
  </si>
  <si>
    <t>80ms</t>
  </si>
  <si>
    <t>265V</t>
  </si>
  <si>
    <t>60ms</t>
  </si>
  <si>
    <t>150V</t>
  </si>
  <si>
    <t>斯洛伐克SSE测试设定值</t>
  </si>
  <si>
    <t>斯洛伐克ZSD测试设定值</t>
  </si>
  <si>
    <t>180ms</t>
  </si>
  <si>
    <t>1.15Un</t>
  </si>
  <si>
    <t>1.2Un</t>
  </si>
  <si>
    <t>＜100</t>
  </si>
  <si>
    <t>≤1500ms</t>
  </si>
  <si>
    <t>捷克（中压）</t>
  </si>
  <si>
    <t>1.0Un-1.2Un(建议值1.15Un)</t>
  </si>
  <si>
    <t>≤60s</t>
  </si>
  <si>
    <t>1.0Un-1.3Un（建议值1.2Un）</t>
  </si>
  <si>
    <t>1.0Un-1.3Un（建议值1.25Un）</t>
  </si>
  <si>
    <t>0.2Un-1.0Un建议值（0.7Un）</t>
  </si>
  <si>
    <t>0.2Un-1.0Un（建议值0.45Un）</t>
  </si>
  <si>
    <t>≥150</t>
  </si>
  <si>
    <t>1000ms</t>
  </si>
  <si>
    <t>1500ms</t>
  </si>
  <si>
    <t>5000ms</t>
  </si>
  <si>
    <t>0-2700ms</t>
  </si>
  <si>
    <t>≥150ms</t>
  </si>
  <si>
    <t>230V</t>
  </si>
  <si>
    <t>255.3V</t>
  </si>
  <si>
    <t>2000ms</t>
  </si>
  <si>
    <t>200ms</t>
  </si>
  <si>
    <t>161V</t>
  </si>
  <si>
    <t>挪威低压测试设定值</t>
  </si>
  <si>
    <t>127V</t>
  </si>
  <si>
    <t>142.6V</t>
  </si>
  <si>
    <t>3s</t>
  </si>
  <si>
    <t>152.7V</t>
  </si>
  <si>
    <t>0.1s</t>
  </si>
  <si>
    <t>106.2V</t>
  </si>
  <si>
    <t>1.5s</t>
  </si>
  <si>
    <t>140V</t>
  </si>
  <si>
    <t>169V</t>
  </si>
  <si>
    <t>101V</t>
  </si>
  <si>
    <t>2s</t>
  </si>
  <si>
    <t>90V</t>
  </si>
  <si>
    <t xml:space="preserve">60HZ宽范围安规-288V </t>
  </si>
  <si>
    <t>≤70s</t>
  </si>
  <si>
    <t>≤0.7s</t>
  </si>
  <si>
    <t>≤3S</t>
  </si>
  <si>
    <t>≤0.5s</t>
  </si>
  <si>
    <t>≤0.7S</t>
  </si>
  <si>
    <t>60%Un</t>
  </si>
  <si>
    <t>泰国PEA标准</t>
  </si>
  <si>
    <t>220V+10%(242V)</t>
  </si>
  <si>
    <t>≤1S</t>
  </si>
  <si>
    <t>220V+20%(264V)</t>
  </si>
  <si>
    <t>≤0.16S</t>
  </si>
  <si>
    <t>220V-10%(198V)</t>
  </si>
  <si>
    <t>≤2S</t>
  </si>
  <si>
    <t>220V-50%(110V)</t>
  </si>
  <si>
    <t>≤0.3S</t>
  </si>
  <si>
    <t>泰国MEA标准</t>
  </si>
  <si>
    <t>240 &lt; V &lt; 311</t>
  </si>
  <si>
    <t xml:space="preserve"> ≥ 311V</t>
  </si>
  <si>
    <t>≤50ms</t>
  </si>
  <si>
    <t>115 ≤ V &lt; 200</t>
  </si>
  <si>
    <t>&lt; 115V</t>
  </si>
  <si>
    <t>110%Un＜U＜115%Un</t>
  </si>
  <si>
    <t>≤40s</t>
  </si>
  <si>
    <t>115%Un≤U＜120%Un</t>
  </si>
  <si>
    <t xml:space="preserve"> ≥120%Un</t>
  </si>
  <si>
    <t>≤10s</t>
  </si>
  <si>
    <t>＜50%Un</t>
  </si>
  <si>
    <t>≤0.2S</t>
  </si>
  <si>
    <t>90s±20ms</t>
  </si>
  <si>
    <t>0.2s±20ms</t>
  </si>
  <si>
    <t>0.4s±20ms</t>
  </si>
  <si>
    <t>0.4Un</t>
  </si>
  <si>
    <t>90S</t>
  </si>
  <si>
    <t>0.6s</t>
  </si>
  <si>
    <t>1.5S</t>
  </si>
  <si>
    <t>0.3Un</t>
  </si>
  <si>
    <t>0.2s</t>
  </si>
  <si>
    <t>&gt;1.1Un</t>
  </si>
  <si>
    <t>30s</t>
  </si>
  <si>
    <t>&gt;1.15Un</t>
  </si>
  <si>
    <t xml:space="preserve"> 0.20s</t>
  </si>
  <si>
    <t>&lt;0.9Un</t>
  </si>
  <si>
    <t>1.50s</t>
  </si>
  <si>
    <t>&lt;0.80Un</t>
  </si>
  <si>
    <t>0.20s</t>
  </si>
  <si>
    <t>1.11Un</t>
  </si>
  <si>
    <t xml:space="preserve">600s  </t>
  </si>
  <si>
    <t>1,15Un</t>
  </si>
  <si>
    <t xml:space="preserve">0.2 s  </t>
  </si>
  <si>
    <t>0.84Un</t>
  </si>
  <si>
    <t>600s</t>
  </si>
  <si>
    <t>0.8Un</t>
  </si>
  <si>
    <t xml:space="preserve"> 0.2 s  </t>
  </si>
  <si>
    <t>过频一级保护使能位</t>
  </si>
  <si>
    <t>过频二级保护使能位</t>
  </si>
  <si>
    <t>过频三级保护使能位</t>
  </si>
  <si>
    <t>欠频一级保护使能位</t>
  </si>
  <si>
    <t>欠频二级保护使能位</t>
  </si>
  <si>
    <t>欠频三级保护使能位</t>
  </si>
  <si>
    <r>
      <rPr>
        <sz val="12"/>
        <rFont val="宋体"/>
        <charset val="134"/>
      </rPr>
      <t>FrequencyConfig</t>
    </r>
    <r>
      <rPr>
        <sz val="11"/>
        <color theme="1"/>
        <rFont val="宋体"/>
        <charset val="134"/>
      </rPr>
      <t>总使能位（自动生成</t>
    </r>
    <r>
      <rPr>
        <sz val="11"/>
        <color theme="1"/>
        <rFont val="Tahoma"/>
        <charset val="134"/>
      </rPr>
      <t>)</t>
    </r>
  </si>
  <si>
    <t>RatedFrequency</t>
  </si>
  <si>
    <t>FirstOverfrequencyProtectionValue</t>
  </si>
  <si>
    <t>FirstOverfrequencyProtectionTime</t>
  </si>
  <si>
    <t>SecondOverfrequencyProtectionValue</t>
  </si>
  <si>
    <t>SecondOverfrequencyProtectionTime</t>
  </si>
  <si>
    <t>ThirdOverfrequencyProtectionValue</t>
  </si>
  <si>
    <t>ThirdOverfrequencyProtectionTime</t>
  </si>
  <si>
    <t>FirstUnderfrequencyProtectionValue</t>
  </si>
  <si>
    <t>FirstUnderfrequencyProtectionTime</t>
  </si>
  <si>
    <t>SecondUnderfrequencyProtectionValue</t>
  </si>
  <si>
    <t>SecondUnderfrequencyProtectionTime</t>
  </si>
  <si>
    <t>ThirdUnderfrequencyProtectionValue</t>
  </si>
  <si>
    <t>ThirdUnderfrequencyProtectionTime</t>
  </si>
  <si>
    <r>
      <rPr>
        <sz val="11"/>
        <rFont val="Tahoma"/>
        <charset val="134"/>
      </rPr>
      <t>FirstOverfrequencyProtectionTimeHi</t>
    </r>
    <r>
      <rPr>
        <sz val="11"/>
        <rFont val="宋体"/>
        <charset val="134"/>
      </rPr>
      <t>（注</t>
    </r>
    <r>
      <rPr>
        <sz val="11"/>
        <rFont val="Tahoma"/>
        <charset val="134"/>
      </rPr>
      <t>:</t>
    </r>
    <r>
      <rPr>
        <sz val="11"/>
        <rFont val="宋体"/>
        <charset val="134"/>
      </rPr>
      <t>该寄存器与一级过频保护时间组合成</t>
    </r>
    <r>
      <rPr>
        <sz val="11"/>
        <rFont val="Tahoma"/>
        <charset val="134"/>
      </rPr>
      <t>32</t>
    </r>
    <r>
      <rPr>
        <sz val="11"/>
        <rFont val="宋体"/>
        <charset val="134"/>
      </rPr>
      <t>位寄存器使用）</t>
    </r>
  </si>
  <si>
    <r>
      <rPr>
        <sz val="11"/>
        <rFont val="Tahoma"/>
        <charset val="134"/>
      </rPr>
      <t>SecondOverfrequencyProtectionTimeHi</t>
    </r>
    <r>
      <rPr>
        <sz val="11"/>
        <rFont val="宋体"/>
        <charset val="134"/>
      </rPr>
      <t>（注:该寄存器与二级过频保护时间组合成32位寄存器使用）</t>
    </r>
  </si>
  <si>
    <r>
      <rPr>
        <sz val="11"/>
        <rFont val="Tahoma"/>
        <charset val="134"/>
      </rPr>
      <t>ThirdOverfrequencyProtectionTimeHi</t>
    </r>
    <r>
      <rPr>
        <sz val="11"/>
        <rFont val="宋体"/>
        <charset val="134"/>
      </rPr>
      <t>（注:该寄存器与三级过频保护时间组合成32位寄存器使用）</t>
    </r>
  </si>
  <si>
    <r>
      <rPr>
        <sz val="11"/>
        <rFont val="Tahoma"/>
        <charset val="134"/>
      </rPr>
      <t>FirstUnderfrequencyProtectionTimeHi</t>
    </r>
    <r>
      <rPr>
        <sz val="11"/>
        <rFont val="宋体"/>
        <charset val="134"/>
      </rPr>
      <t>（注:该寄存器与一级欠频保护时间组合成32位寄存器使用）</t>
    </r>
  </si>
  <si>
    <r>
      <rPr>
        <sz val="11"/>
        <rFont val="Tahoma"/>
        <charset val="134"/>
      </rPr>
      <t>SecondUnderfrequencyProtectionTimeHi</t>
    </r>
    <r>
      <rPr>
        <sz val="11"/>
        <rFont val="宋体"/>
        <charset val="134"/>
      </rPr>
      <t>（注:该寄存器与二级欠频保护时间组合成32位寄存器使用）</t>
    </r>
  </si>
  <si>
    <r>
      <rPr>
        <sz val="11"/>
        <rFont val="Tahoma"/>
        <charset val="134"/>
      </rPr>
      <t>ThirdUnderfrequencyProtectionTimeHi</t>
    </r>
    <r>
      <rPr>
        <sz val="11"/>
        <rFont val="宋体"/>
        <charset val="134"/>
      </rPr>
      <t>（注:该寄存器与三级欠频保护时间组合成32位寄存器使用）</t>
    </r>
  </si>
  <si>
    <r>
      <rPr>
        <sz val="11"/>
        <color theme="1"/>
        <rFont val="Tahoma"/>
        <charset val="134"/>
      </rPr>
      <t xml:space="preserve">Bit0 </t>
    </r>
    <r>
      <rPr>
        <sz val="11"/>
        <color theme="1"/>
        <rFont val="宋体"/>
        <charset val="134"/>
      </rPr>
      <t xml:space="preserve">过频一级保护使能位
</t>
    </r>
    <r>
      <rPr>
        <sz val="11"/>
        <color theme="1"/>
        <rFont val="Tahoma"/>
        <charset val="134"/>
      </rPr>
      <t xml:space="preserve">Bit1 </t>
    </r>
    <r>
      <rPr>
        <sz val="11"/>
        <color theme="1"/>
        <rFont val="宋体"/>
        <charset val="134"/>
      </rPr>
      <t xml:space="preserve">过频二级保护使能位
</t>
    </r>
    <r>
      <rPr>
        <sz val="11"/>
        <color theme="1"/>
        <rFont val="Tahoma"/>
        <charset val="134"/>
      </rPr>
      <t xml:space="preserve">Bit2 </t>
    </r>
    <r>
      <rPr>
        <sz val="11"/>
        <color theme="1"/>
        <rFont val="宋体"/>
        <charset val="134"/>
      </rPr>
      <t xml:space="preserve">过频三级保护使能位
</t>
    </r>
    <r>
      <rPr>
        <sz val="11"/>
        <color theme="1"/>
        <rFont val="Tahoma"/>
        <charset val="134"/>
      </rPr>
      <t xml:space="preserve">Bit3 </t>
    </r>
    <r>
      <rPr>
        <sz val="11"/>
        <color theme="1"/>
        <rFont val="宋体"/>
        <charset val="134"/>
      </rPr>
      <t xml:space="preserve">欠频一级保护使能位
</t>
    </r>
    <r>
      <rPr>
        <sz val="11"/>
        <color theme="1"/>
        <rFont val="Tahoma"/>
        <charset val="134"/>
      </rPr>
      <t xml:space="preserve">Bit4 </t>
    </r>
    <r>
      <rPr>
        <sz val="11"/>
        <color theme="1"/>
        <rFont val="宋体"/>
        <charset val="134"/>
      </rPr>
      <t xml:space="preserve">欠频二级保护使能位
</t>
    </r>
    <r>
      <rPr>
        <sz val="11"/>
        <color theme="1"/>
        <rFont val="Tahoma"/>
        <charset val="134"/>
      </rPr>
      <t xml:space="preserve">Bit5 </t>
    </r>
    <r>
      <rPr>
        <sz val="11"/>
        <color theme="1"/>
        <rFont val="宋体"/>
        <charset val="134"/>
      </rPr>
      <t>欠频三级保护使能位</t>
    </r>
  </si>
  <si>
    <t>额定电网频率</t>
  </si>
  <si>
    <t>一级过频保护值</t>
  </si>
  <si>
    <t>一级过频保护时间</t>
  </si>
  <si>
    <t>二级过频保护值</t>
  </si>
  <si>
    <t>二级过频保护时间</t>
  </si>
  <si>
    <t>三级过频保护值</t>
  </si>
  <si>
    <t>三级过频保护时间</t>
  </si>
  <si>
    <t>一级欠频保护值</t>
  </si>
  <si>
    <t>一级欠频保护时间</t>
  </si>
  <si>
    <t>二级欠频保护值</t>
  </si>
  <si>
    <t>二级欠频保护时间</t>
  </si>
  <si>
    <t>三级欠频保护值</t>
  </si>
  <si>
    <t>三级欠频保护时间</t>
  </si>
  <si>
    <t>一级过频保护时间高位</t>
  </si>
  <si>
    <t>二级过频保护时间高位</t>
  </si>
  <si>
    <t>三级过频保护时间高位</t>
  </si>
  <si>
    <t>一级欠频保护时间高位</t>
  </si>
  <si>
    <t>二级欠频保护时间高位</t>
  </si>
  <si>
    <t>三级欠频保护时间高位</t>
  </si>
  <si>
    <r>
      <rPr>
        <sz val="11"/>
        <rFont val="宋体"/>
        <charset val="134"/>
      </rPr>
      <t>≤</t>
    </r>
    <r>
      <rPr>
        <sz val="11"/>
        <rFont val="Tahoma"/>
        <charset val="134"/>
      </rPr>
      <t>100ms</t>
    </r>
  </si>
  <si>
    <r>
      <rPr>
        <sz val="12"/>
        <rFont val="宋体"/>
        <charset val="134"/>
      </rPr>
      <t>5</t>
    </r>
    <r>
      <rPr>
        <sz val="12"/>
        <rFont val="宋体"/>
        <charset val="134"/>
      </rPr>
      <t>1.5HZ</t>
    </r>
  </si>
  <si>
    <t>52.5Hz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</si>
  <si>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7.5HZ</t>
    </r>
  </si>
  <si>
    <t>45HZ</t>
  </si>
  <si>
    <t>60ms不使能</t>
  </si>
  <si>
    <r>
      <rPr>
        <sz val="12"/>
        <rFont val="宋体"/>
        <charset val="134"/>
      </rPr>
      <t>50.</t>
    </r>
    <r>
      <rPr>
        <sz val="12"/>
        <rFont val="宋体"/>
        <charset val="134"/>
      </rPr>
      <t>2</t>
    </r>
    <r>
      <rPr>
        <sz val="12"/>
        <rFont val="宋体"/>
        <charset val="134"/>
      </rPr>
      <t>Hz</t>
    </r>
  </si>
  <si>
    <t>（100ms+100ms*3%的误差）±20ms</t>
  </si>
  <si>
    <t>49.8Hz</t>
  </si>
  <si>
    <t>50.2Hz</t>
  </si>
  <si>
    <t>（150ms+150ms*3%的误差）±20ms</t>
  </si>
  <si>
    <t>（1000ms+1000ms*3%的误差）±20ms</t>
  </si>
  <si>
    <t>（4000ms+4000ms*3%的误差）±20ms</t>
  </si>
  <si>
    <r>
      <rPr>
        <sz val="12"/>
        <rFont val="宋体"/>
        <charset val="134"/>
      </rPr>
      <t>5000-</t>
    </r>
    <r>
      <rPr>
        <sz val="12"/>
        <rFont val="宋体"/>
        <charset val="134"/>
      </rPr>
      <t>6</t>
    </r>
    <r>
      <rPr>
        <sz val="12"/>
        <rFont val="宋体"/>
        <charset val="134"/>
      </rPr>
      <t>000</t>
    </r>
  </si>
  <si>
    <t>≤ 500</t>
  </si>
  <si>
    <r>
      <rPr>
        <sz val="12"/>
        <rFont val="宋体"/>
        <charset val="134"/>
      </rPr>
      <t>≥3</t>
    </r>
    <r>
      <rPr>
        <sz val="12"/>
        <rFont val="宋体"/>
        <charset val="134"/>
      </rPr>
      <t>000</t>
    </r>
  </si>
  <si>
    <t>300-500</t>
  </si>
  <si>
    <t>100-200</t>
  </si>
  <si>
    <t>默认值200ms</t>
  </si>
  <si>
    <t>50-52（默认51.5）</t>
  </si>
  <si>
    <t>47-50（默认47.5）</t>
  </si>
  <si>
    <t>≤500</t>
  </si>
  <si>
    <r>
      <rPr>
        <sz val="11"/>
        <rFont val="Arial Unicode MS"/>
        <charset val="134"/>
      </rPr>
      <t>UK-G99</t>
    </r>
    <r>
      <rPr>
        <sz val="11"/>
        <rFont val="Arial Unicode MS"/>
        <charset val="134"/>
      </rPr>
      <t>标准</t>
    </r>
  </si>
  <si>
    <t>&lt;200ms</t>
  </si>
  <si>
    <t>48≤f＜49.5</t>
  </si>
  <si>
    <t>正常运行，停机不并网</t>
  </si>
  <si>
    <t>﹤48Hz</t>
  </si>
  <si>
    <t>﹤0.2s</t>
  </si>
  <si>
    <t>﹥61Hz</t>
  </si>
  <si>
    <t>＜200</t>
  </si>
  <si>
    <t>f＜59</t>
  </si>
  <si>
    <t>40Hz-70Hz</t>
  </si>
  <si>
    <t>0.01s-100s</t>
  </si>
  <si>
    <r>
      <rPr>
        <sz val="11"/>
        <rFont val="微软雅黑"/>
        <charset val="134"/>
      </rPr>
      <t>法国</t>
    </r>
    <r>
      <rPr>
        <sz val="11"/>
        <rFont val="Arial"/>
        <charset val="134"/>
      </rPr>
      <t>VFR 2019</t>
    </r>
  </si>
  <si>
    <t>100-200ms</t>
  </si>
  <si>
    <t>﹥60.5Hz</t>
  </si>
  <si>
    <t>≤30KW，＜59.3Hz；＞30Kw，＜57-59.8Hz</t>
  </si>
  <si>
    <t>≤30KW，160；＞30Kw，160-300000</t>
  </si>
  <si>
    <t>＞30Kw，＜57Hz</t>
  </si>
  <si>
    <t>＞50.5HZ</t>
  </si>
  <si>
    <t>＜0.2s</t>
  </si>
  <si>
    <t>47.5Hz≤f＜49.5Hz（建议值49.48）</t>
  </si>
  <si>
    <t>＜10min（建议值：590000）</t>
  </si>
  <si>
    <t>＜47.5</t>
  </si>
  <si>
    <t>61.8-62.4（不包含61.8）</t>
  </si>
  <si>
    <t>≥5min</t>
  </si>
  <si>
    <t>＜62.4</t>
  </si>
  <si>
    <t>＜100ms</t>
  </si>
  <si>
    <t>57.6-58.2（不包含58.2）</t>
  </si>
  <si>
    <t>＜57.6</t>
  </si>
  <si>
    <t>≥5s</t>
  </si>
  <si>
    <r>
      <rPr>
        <sz val="12"/>
        <rFont val="宋体"/>
        <charset val="134"/>
      </rPr>
      <t>1000-2</t>
    </r>
    <r>
      <rPr>
        <sz val="12"/>
        <rFont val="宋体"/>
        <charset val="134"/>
      </rPr>
      <t>000</t>
    </r>
  </si>
  <si>
    <t>巴西新安规标准</t>
  </si>
  <si>
    <t>62.6-63.1</t>
  </si>
  <si>
    <t>10-15s</t>
  </si>
  <si>
    <t>63.1≤f</t>
  </si>
  <si>
    <t>56.9-57.4</t>
  </si>
  <si>
    <t>5-25s</t>
  </si>
  <si>
    <t>0&lt;f≤56.9</t>
  </si>
  <si>
    <t>0.1-1s</t>
  </si>
  <si>
    <t>62Hz</t>
  </si>
  <si>
    <t>57.5Hz</t>
  </si>
  <si>
    <t>51.5HZ</t>
  </si>
  <si>
    <t>45Hz</t>
  </si>
  <si>
    <t>52.5HZ</t>
  </si>
  <si>
    <t>47.5-50（建议值47.5）</t>
  </si>
  <si>
    <t>≤100</t>
  </si>
  <si>
    <t>500ms</t>
  </si>
  <si>
    <t>52HZ</t>
  </si>
  <si>
    <t>47HZ</t>
  </si>
  <si>
    <t>51.6Hz</t>
  </si>
  <si>
    <t>52Hz</t>
  </si>
  <si>
    <t>47.4Hz</t>
  </si>
  <si>
    <t>65Hz</t>
  </si>
  <si>
    <t>54Hz</t>
  </si>
  <si>
    <r>
      <rPr>
        <sz val="11"/>
        <rFont val="Arial Unicode MS"/>
        <charset val="134"/>
      </rPr>
      <t>60HZ</t>
    </r>
    <r>
      <rPr>
        <sz val="11"/>
        <rFont val="微软雅黑"/>
        <charset val="134"/>
      </rPr>
      <t>宽范围安规</t>
    </r>
    <r>
      <rPr>
        <sz val="11"/>
        <rFont val="Arial"/>
        <charset val="134"/>
      </rPr>
      <t>-288V</t>
    </r>
  </si>
  <si>
    <t>≤20S</t>
  </si>
  <si>
    <t>≤0.5S</t>
  </si>
  <si>
    <t>北爱尔兰G99</t>
  </si>
  <si>
    <t>泰国PE安规标准</t>
  </si>
  <si>
    <t>&gt;52.0Hz</t>
  </si>
  <si>
    <t>&lt;47.0Hz</t>
  </si>
  <si>
    <t>4.0-4.5s</t>
  </si>
  <si>
    <t>0.1s±20ms</t>
  </si>
  <si>
    <t>4s±20ms</t>
  </si>
  <si>
    <t>4s</t>
  </si>
  <si>
    <t>&gt;51.5Hz</t>
  </si>
  <si>
    <t>0.10s</t>
  </si>
  <si>
    <t>&lt;48.0Hz</t>
  </si>
  <si>
    <t>1.00s</t>
  </si>
  <si>
    <t>&lt;47.5Hz</t>
  </si>
  <si>
    <t xml:space="preserve">﹥10KW系统51 Hz / 1800s； ≦10KW系统50.2Hz/时间越小越好    </t>
  </si>
  <si>
    <t xml:space="preserve">﹥10KW系统51,5 Hz / 0,5s   
</t>
  </si>
  <si>
    <t>1800s</t>
  </si>
  <si>
    <t>47.49Hz</t>
  </si>
  <si>
    <t>0.5 s</t>
  </si>
  <si>
    <t>Bit0：DCI 一级保护使能位</t>
  </si>
  <si>
    <t>Bit1：DCI 二级保护使能位</t>
  </si>
  <si>
    <t>Bit3：DCI 三级保护使能位</t>
  </si>
  <si>
    <t>Bit4：DCI 测试位</t>
  </si>
  <si>
    <t>DCI Config
总使能位（自动生成）</t>
  </si>
  <si>
    <t>DCIFirstProtectionValue</t>
  </si>
  <si>
    <t>DCIFirstProtectionTime</t>
  </si>
  <si>
    <t>DCISecondProtectionValue</t>
  </si>
  <si>
    <t>DCISecondProtectionTime</t>
  </si>
  <si>
    <t>DCIThirdProtectionValue</t>
  </si>
  <si>
    <t>DCIThirdProtectionTime</t>
  </si>
  <si>
    <r>
      <rPr>
        <sz val="11"/>
        <color theme="1"/>
        <rFont val="Tahoma"/>
        <charset val="134"/>
      </rPr>
      <t>DCI</t>
    </r>
    <r>
      <rPr>
        <sz val="11"/>
        <color theme="1"/>
        <rFont val="Tahoma"/>
        <charset val="134"/>
      </rPr>
      <t>TestValue</t>
    </r>
    <r>
      <rPr>
        <sz val="11"/>
        <color theme="1"/>
        <rFont val="Tahoma"/>
        <charset val="134"/>
      </rPr>
      <t>1</t>
    </r>
  </si>
  <si>
    <r>
      <rPr>
        <sz val="11"/>
        <color theme="1"/>
        <rFont val="Tahoma"/>
        <charset val="134"/>
      </rPr>
      <t>DCI</t>
    </r>
    <r>
      <rPr>
        <sz val="11"/>
        <color theme="1"/>
        <rFont val="Tahoma"/>
        <charset val="134"/>
      </rPr>
      <t>TestValue</t>
    </r>
    <r>
      <rPr>
        <sz val="11"/>
        <color theme="1"/>
        <rFont val="Tahoma"/>
        <charset val="134"/>
      </rPr>
      <t>2</t>
    </r>
  </si>
  <si>
    <r>
      <rPr>
        <sz val="11"/>
        <color theme="1"/>
        <rFont val="Tahoma"/>
        <charset val="134"/>
      </rPr>
      <t>DCI</t>
    </r>
    <r>
      <rPr>
        <sz val="11"/>
        <color theme="1"/>
        <rFont val="Tahoma"/>
        <charset val="134"/>
      </rPr>
      <t>TestValue</t>
    </r>
    <r>
      <rPr>
        <sz val="11"/>
        <color theme="1"/>
        <rFont val="Tahoma"/>
        <charset val="134"/>
      </rPr>
      <t>3</t>
    </r>
  </si>
  <si>
    <t>DCIFirstProtectionProportion</t>
  </si>
  <si>
    <t>DCISecondProtectionProportion</t>
  </si>
  <si>
    <t>DCIThirdProtectionProportion</t>
  </si>
  <si>
    <r>
      <rPr>
        <sz val="11"/>
        <color theme="1"/>
        <rFont val="Tahoma"/>
        <charset val="134"/>
      </rPr>
      <t>Bit0</t>
    </r>
    <r>
      <rPr>
        <sz val="11"/>
        <color theme="1"/>
        <rFont val="宋体"/>
        <charset val="134"/>
      </rPr>
      <t>：</t>
    </r>
    <r>
      <rPr>
        <sz val="11"/>
        <color theme="1"/>
        <rFont val="Tahoma"/>
        <charset val="134"/>
      </rPr>
      <t xml:space="preserve">DCI </t>
    </r>
    <r>
      <rPr>
        <sz val="11"/>
        <color theme="1"/>
        <rFont val="宋体"/>
        <charset val="134"/>
      </rPr>
      <t xml:space="preserve">一级保护使能位
</t>
    </r>
    <r>
      <rPr>
        <sz val="11"/>
        <color theme="1"/>
        <rFont val="Tahoma"/>
        <charset val="134"/>
      </rPr>
      <t>Bit1</t>
    </r>
    <r>
      <rPr>
        <sz val="11"/>
        <color theme="1"/>
        <rFont val="宋体"/>
        <charset val="134"/>
      </rPr>
      <t>：</t>
    </r>
    <r>
      <rPr>
        <sz val="11"/>
        <color theme="1"/>
        <rFont val="Tahoma"/>
        <charset val="134"/>
      </rPr>
      <t xml:space="preserve">DCI </t>
    </r>
    <r>
      <rPr>
        <sz val="11"/>
        <color theme="1"/>
        <rFont val="宋体"/>
        <charset val="134"/>
      </rPr>
      <t xml:space="preserve">二级保护使能位
</t>
    </r>
    <r>
      <rPr>
        <sz val="11"/>
        <color theme="1"/>
        <rFont val="Tahoma"/>
        <charset val="134"/>
      </rPr>
      <t>Bit2</t>
    </r>
    <r>
      <rPr>
        <sz val="11"/>
        <color theme="1"/>
        <rFont val="宋体"/>
        <charset val="134"/>
      </rPr>
      <t>：</t>
    </r>
    <r>
      <rPr>
        <sz val="11"/>
        <color theme="1"/>
        <rFont val="Tahoma"/>
        <charset val="134"/>
      </rPr>
      <t xml:space="preserve">DCI </t>
    </r>
    <r>
      <rPr>
        <sz val="11"/>
        <color theme="1"/>
        <rFont val="宋体"/>
        <charset val="134"/>
      </rPr>
      <t xml:space="preserve">三级保护使能位
</t>
    </r>
    <r>
      <rPr>
        <sz val="11"/>
        <color theme="1"/>
        <rFont val="Tahoma"/>
        <charset val="134"/>
      </rPr>
      <t>Bit3</t>
    </r>
    <r>
      <rPr>
        <sz val="11"/>
        <color theme="1"/>
        <rFont val="宋体"/>
        <charset val="134"/>
      </rPr>
      <t>：</t>
    </r>
    <r>
      <rPr>
        <sz val="11"/>
        <color theme="1"/>
        <rFont val="Tahoma"/>
        <charset val="134"/>
      </rPr>
      <t xml:space="preserve">DCI </t>
    </r>
    <r>
      <rPr>
        <sz val="11"/>
        <color theme="1"/>
        <rFont val="宋体"/>
        <charset val="134"/>
      </rPr>
      <t>测试使能位</t>
    </r>
  </si>
  <si>
    <r>
      <rPr>
        <sz val="11"/>
        <color theme="1"/>
        <rFont val="Tahoma"/>
        <charset val="134"/>
      </rPr>
      <t>DCI</t>
    </r>
    <r>
      <rPr>
        <sz val="11"/>
        <color theme="1"/>
        <rFont val="宋体"/>
        <charset val="134"/>
      </rPr>
      <t>一级保护值</t>
    </r>
  </si>
  <si>
    <r>
      <rPr>
        <sz val="11"/>
        <color theme="1"/>
        <rFont val="Tahoma"/>
        <charset val="134"/>
      </rPr>
      <t>DCI</t>
    </r>
    <r>
      <rPr>
        <sz val="11"/>
        <color theme="1"/>
        <rFont val="宋体"/>
        <charset val="134"/>
      </rPr>
      <t>一级保护时间</t>
    </r>
  </si>
  <si>
    <r>
      <rPr>
        <sz val="11"/>
        <color theme="1"/>
        <rFont val="Tahoma"/>
        <charset val="134"/>
      </rPr>
      <t>DCI</t>
    </r>
    <r>
      <rPr>
        <sz val="11"/>
        <color theme="1"/>
        <rFont val="宋体"/>
        <charset val="134"/>
      </rPr>
      <t>二级保护值</t>
    </r>
  </si>
  <si>
    <r>
      <rPr>
        <sz val="11"/>
        <color theme="1"/>
        <rFont val="Tahoma"/>
        <charset val="134"/>
      </rPr>
      <t>DCI</t>
    </r>
    <r>
      <rPr>
        <sz val="11"/>
        <color theme="1"/>
        <rFont val="宋体"/>
        <charset val="134"/>
      </rPr>
      <t>二级保护时间</t>
    </r>
  </si>
  <si>
    <r>
      <rPr>
        <sz val="11"/>
        <rFont val="Tahoma"/>
        <charset val="134"/>
      </rPr>
      <t>DCI</t>
    </r>
    <r>
      <rPr>
        <sz val="11"/>
        <rFont val="宋体"/>
        <charset val="134"/>
      </rPr>
      <t>三级保护值</t>
    </r>
  </si>
  <si>
    <r>
      <rPr>
        <sz val="11"/>
        <rFont val="Tahoma"/>
        <charset val="134"/>
      </rPr>
      <t>DCI</t>
    </r>
    <r>
      <rPr>
        <sz val="11"/>
        <rFont val="宋体"/>
        <charset val="134"/>
      </rPr>
      <t>三级保护时间</t>
    </r>
  </si>
  <si>
    <r>
      <rPr>
        <sz val="11"/>
        <color theme="1"/>
        <rFont val="Tahoma"/>
        <charset val="134"/>
      </rPr>
      <t>DCI R</t>
    </r>
    <r>
      <rPr>
        <sz val="11"/>
        <color theme="1"/>
        <rFont val="宋体"/>
        <charset val="134"/>
      </rPr>
      <t>相测试值</t>
    </r>
  </si>
  <si>
    <r>
      <rPr>
        <sz val="11"/>
        <color theme="1"/>
        <rFont val="Tahoma"/>
        <charset val="134"/>
      </rPr>
      <t>DCI S</t>
    </r>
    <r>
      <rPr>
        <sz val="11"/>
        <color theme="1"/>
        <rFont val="宋体"/>
        <charset val="134"/>
      </rPr>
      <t>相测试值</t>
    </r>
  </si>
  <si>
    <r>
      <rPr>
        <sz val="11"/>
        <color theme="1"/>
        <rFont val="Tahoma"/>
        <charset val="134"/>
      </rPr>
      <t>DCI T</t>
    </r>
    <r>
      <rPr>
        <sz val="11"/>
        <color theme="1"/>
        <rFont val="宋体"/>
        <charset val="134"/>
      </rPr>
      <t>相测试值</t>
    </r>
  </si>
  <si>
    <r>
      <rPr>
        <sz val="11"/>
        <color theme="1"/>
        <rFont val="Tahoma"/>
        <charset val="134"/>
      </rPr>
      <t>DCI</t>
    </r>
    <r>
      <rPr>
        <sz val="11"/>
        <color theme="1"/>
        <rFont val="宋体"/>
        <charset val="134"/>
      </rPr>
      <t>一级保护比例</t>
    </r>
  </si>
  <si>
    <r>
      <rPr>
        <sz val="11"/>
        <color theme="1"/>
        <rFont val="Tahoma"/>
        <charset val="134"/>
      </rPr>
      <t>DCI</t>
    </r>
    <r>
      <rPr>
        <sz val="11"/>
        <color theme="1"/>
        <rFont val="宋体"/>
        <charset val="134"/>
      </rPr>
      <t>二级保护比例</t>
    </r>
  </si>
  <si>
    <r>
      <rPr>
        <sz val="11"/>
        <color theme="1"/>
        <rFont val="Tahoma"/>
        <charset val="134"/>
      </rPr>
      <t>DCI</t>
    </r>
    <r>
      <rPr>
        <sz val="11"/>
        <color theme="1"/>
        <rFont val="宋体"/>
        <charset val="134"/>
      </rPr>
      <t>三级保护比例</t>
    </r>
  </si>
  <si>
    <t>mA</t>
  </si>
  <si>
    <t>%</t>
  </si>
  <si>
    <r>
      <rPr>
        <sz val="11"/>
        <color theme="1"/>
        <rFont val="宋体"/>
        <charset val="134"/>
      </rPr>
      <t>＞</t>
    </r>
    <r>
      <rPr>
        <sz val="11"/>
        <color theme="1"/>
        <rFont val="Tahoma"/>
        <charset val="134"/>
      </rPr>
      <t>0.5%In</t>
    </r>
    <r>
      <rPr>
        <sz val="11"/>
        <color theme="1"/>
        <rFont val="宋体"/>
        <charset val="134"/>
      </rPr>
      <t>保护</t>
    </r>
  </si>
  <si>
    <t>＞±1000</t>
  </si>
  <si>
    <r>
      <rPr>
        <sz val="12"/>
        <rFont val="宋体"/>
        <charset val="134"/>
      </rPr>
      <t>≤2</t>
    </r>
    <r>
      <rPr>
        <sz val="12"/>
        <rFont val="宋体"/>
        <charset val="134"/>
      </rPr>
      <t>00</t>
    </r>
  </si>
  <si>
    <t>＞0.5%In</t>
  </si>
  <si>
    <r>
      <rPr>
        <sz val="11"/>
        <rFont val="微软雅黑"/>
        <charset val="134"/>
      </rPr>
      <t>英国</t>
    </r>
    <r>
      <rPr>
        <sz val="11"/>
        <rFont val="Arial"/>
        <charset val="134"/>
      </rPr>
      <t>G99</t>
    </r>
  </si>
  <si>
    <t>±1A</t>
  </si>
  <si>
    <t>≤1s</t>
  </si>
  <si>
    <t>巴西230安规标准</t>
  </si>
  <si>
    <t>巴西254安规标准</t>
  </si>
  <si>
    <r>
      <rPr>
        <sz val="11"/>
        <rFont val="微软雅黑"/>
        <charset val="134"/>
      </rPr>
      <t>泰国</t>
    </r>
    <r>
      <rPr>
        <sz val="11"/>
        <rFont val="Arial"/>
        <charset val="134"/>
      </rPr>
      <t>PEA</t>
    </r>
  </si>
  <si>
    <t>＞ 0.5%In</t>
  </si>
  <si>
    <r>
      <rPr>
        <sz val="12"/>
        <rFont val="宋体"/>
        <charset val="134"/>
      </rPr>
      <t>≤5</t>
    </r>
    <r>
      <rPr>
        <sz val="12"/>
        <rFont val="宋体"/>
        <charset val="134"/>
      </rPr>
      <t>00</t>
    </r>
  </si>
  <si>
    <t>＞1A</t>
  </si>
  <si>
    <t>Bit0：有功降载使能位</t>
  </si>
  <si>
    <t>Bit1：远程开关机使能位</t>
  </si>
  <si>
    <t>Bit2：过压降载使能位</t>
  </si>
  <si>
    <t>Bit3：过压充电降载</t>
  </si>
  <si>
    <t>Bit4：欠压降充电功率使能位</t>
  </si>
  <si>
    <t>Bit5：DRM0使能位</t>
  </si>
  <si>
    <t>Bit6：逻辑接口（DRM1-8）使能位</t>
  </si>
  <si>
    <t>Bit7：防逆流过载使能位</t>
  </si>
  <si>
    <t>Bit8：电压降载PT曲线使能位</t>
  </si>
  <si>
    <t>Bit9：远程开关机降载速率控制使能位</t>
  </si>
  <si>
    <t>Remote Config
总使能位（自动生成）</t>
  </si>
  <si>
    <t>ActiveOutputLimit</t>
  </si>
  <si>
    <t>ActiveOutputDownSpeed</t>
  </si>
  <si>
    <t>GridVoltageDropStart</t>
  </si>
  <si>
    <t>GridVoltageDropStop</t>
  </si>
  <si>
    <t>GridVoltageDropMinPower</t>
  </si>
  <si>
    <t>OvervoltageDownSpeed</t>
  </si>
  <si>
    <t>ChgDerateVoltStart</t>
  </si>
  <si>
    <t>ChgDerateVoltEnd</t>
  </si>
  <si>
    <t>ChgDerateMinPower</t>
  </si>
  <si>
    <t>PowerForLogic1</t>
  </si>
  <si>
    <t>PowerForLogic2</t>
  </si>
  <si>
    <t>PowerForLogic3</t>
  </si>
  <si>
    <t>PowerForLogic4</t>
  </si>
  <si>
    <t>PowerForLogic5</t>
  </si>
  <si>
    <t>PowerForLogic6</t>
  </si>
  <si>
    <t>PowerForLogic7</t>
  </si>
  <si>
    <t>PowerForLogic8</t>
  </si>
  <si>
    <t>RefluxPower</t>
  </si>
  <si>
    <t>RefluxOVloadTime</t>
  </si>
  <si>
    <t>LogicDerateSpeed</t>
  </si>
  <si>
    <t>LogicReloadSpeed</t>
  </si>
  <si>
    <t>VoltageDerateResponseTime</t>
  </si>
  <si>
    <t>PowerDownSpeed</t>
  </si>
  <si>
    <r>
      <rPr>
        <sz val="11"/>
        <rFont val="Tahoma"/>
        <charset val="134"/>
      </rPr>
      <t>Bit0</t>
    </r>
    <r>
      <rPr>
        <sz val="11"/>
        <rFont val="宋体"/>
        <charset val="134"/>
      </rPr>
      <t xml:space="preserve">：有功降载使能位
</t>
    </r>
    <r>
      <rPr>
        <sz val="11"/>
        <rFont val="Tahoma"/>
        <charset val="134"/>
      </rPr>
      <t>Bit1</t>
    </r>
    <r>
      <rPr>
        <sz val="11"/>
        <rFont val="宋体"/>
        <charset val="134"/>
      </rPr>
      <t xml:space="preserve">：远程开关机使能位
</t>
    </r>
    <r>
      <rPr>
        <sz val="11"/>
        <rFont val="Tahoma"/>
        <charset val="134"/>
      </rPr>
      <t>Bit2</t>
    </r>
    <r>
      <rPr>
        <sz val="11"/>
        <rFont val="宋体"/>
        <charset val="134"/>
      </rPr>
      <t xml:space="preserve">：过压降载使能位
</t>
    </r>
    <r>
      <rPr>
        <sz val="11"/>
        <rFont val="Tahoma"/>
        <charset val="134"/>
      </rPr>
      <t>Bit3</t>
    </r>
    <r>
      <rPr>
        <sz val="11"/>
        <rFont val="宋体"/>
        <charset val="134"/>
      </rPr>
      <t xml:space="preserve">：过压充电降载
</t>
    </r>
    <r>
      <rPr>
        <sz val="11"/>
        <rFont val="Tahoma"/>
        <charset val="134"/>
      </rPr>
      <t>Bit4</t>
    </r>
    <r>
      <rPr>
        <sz val="11"/>
        <rFont val="宋体"/>
        <charset val="134"/>
      </rPr>
      <t xml:space="preserve">：欠压降充电功率使能位
</t>
    </r>
    <r>
      <rPr>
        <sz val="11"/>
        <rFont val="Tahoma"/>
        <charset val="134"/>
      </rPr>
      <t>Bit5</t>
    </r>
    <r>
      <rPr>
        <sz val="11"/>
        <rFont val="宋体"/>
        <charset val="134"/>
      </rPr>
      <t>：</t>
    </r>
    <r>
      <rPr>
        <sz val="11"/>
        <rFont val="Tahoma"/>
        <charset val="134"/>
      </rPr>
      <t>DRM0</t>
    </r>
    <r>
      <rPr>
        <sz val="11"/>
        <rFont val="宋体"/>
        <charset val="134"/>
      </rPr>
      <t xml:space="preserve">使能位
</t>
    </r>
    <r>
      <rPr>
        <sz val="11"/>
        <rFont val="Tahoma"/>
        <charset val="134"/>
      </rPr>
      <t>Bit6</t>
    </r>
    <r>
      <rPr>
        <sz val="11"/>
        <rFont val="宋体"/>
        <charset val="134"/>
      </rPr>
      <t>：逻辑接口（</t>
    </r>
    <r>
      <rPr>
        <sz val="11"/>
        <rFont val="Tahoma"/>
        <charset val="134"/>
      </rPr>
      <t>DRM1-8</t>
    </r>
    <r>
      <rPr>
        <sz val="11"/>
        <rFont val="宋体"/>
        <charset val="134"/>
      </rPr>
      <t xml:space="preserve">）使能位
</t>
    </r>
    <r>
      <rPr>
        <sz val="11"/>
        <rFont val="Tahoma"/>
        <charset val="134"/>
      </rPr>
      <t>Bit7</t>
    </r>
    <r>
      <rPr>
        <sz val="11"/>
        <rFont val="宋体"/>
        <charset val="134"/>
      </rPr>
      <t>：防逆流过载使能位</t>
    </r>
    <r>
      <rPr>
        <sz val="11"/>
        <rFont val="Tahoma"/>
        <charset val="134"/>
      </rPr>
      <t xml:space="preserve">
Bit8</t>
    </r>
    <r>
      <rPr>
        <sz val="11"/>
        <rFont val="宋体"/>
        <charset val="134"/>
      </rPr>
      <t>：电压降载</t>
    </r>
    <r>
      <rPr>
        <sz val="11"/>
        <rFont val="Tahoma"/>
        <charset val="134"/>
      </rPr>
      <t>PT</t>
    </r>
    <r>
      <rPr>
        <sz val="11"/>
        <rFont val="宋体"/>
        <charset val="134"/>
      </rPr>
      <t>曲线使能位</t>
    </r>
  </si>
  <si>
    <t>有功输出百分比</t>
  </si>
  <si>
    <t>有功降载速率</t>
  </si>
  <si>
    <t>电网过压降载起始点</t>
  </si>
  <si>
    <t>电网过压降载终止点</t>
  </si>
  <si>
    <t>电网过压降载截止功率</t>
  </si>
  <si>
    <t>过压降载速率</t>
  </si>
  <si>
    <t>电网欠压降载起始点</t>
  </si>
  <si>
    <t>电网欠压降载终止点</t>
  </si>
  <si>
    <t>电网欠压降载截止功率</t>
  </si>
  <si>
    <r>
      <rPr>
        <sz val="11"/>
        <rFont val="宋体"/>
        <charset val="134"/>
      </rPr>
      <t>逻辑接口</t>
    </r>
    <r>
      <rPr>
        <sz val="11"/>
        <rFont val="Tahoma"/>
        <charset val="134"/>
      </rPr>
      <t>1</t>
    </r>
    <r>
      <rPr>
        <sz val="11"/>
        <rFont val="宋体"/>
        <charset val="134"/>
      </rPr>
      <t>对应功率</t>
    </r>
  </si>
  <si>
    <r>
      <rPr>
        <sz val="11"/>
        <rFont val="宋体"/>
        <charset val="134"/>
      </rPr>
      <t>逻辑接口</t>
    </r>
    <r>
      <rPr>
        <sz val="11"/>
        <rFont val="Tahoma"/>
        <charset val="134"/>
      </rPr>
      <t>2</t>
    </r>
    <r>
      <rPr>
        <sz val="11"/>
        <rFont val="宋体"/>
        <charset val="134"/>
      </rPr>
      <t>对应功率</t>
    </r>
  </si>
  <si>
    <r>
      <rPr>
        <sz val="11"/>
        <rFont val="宋体"/>
        <charset val="134"/>
      </rPr>
      <t>逻辑接口</t>
    </r>
    <r>
      <rPr>
        <sz val="11"/>
        <rFont val="Tahoma"/>
        <charset val="134"/>
      </rPr>
      <t>3</t>
    </r>
    <r>
      <rPr>
        <sz val="11"/>
        <rFont val="宋体"/>
        <charset val="134"/>
      </rPr>
      <t>对应功率</t>
    </r>
  </si>
  <si>
    <r>
      <rPr>
        <sz val="11"/>
        <rFont val="宋体"/>
        <charset val="134"/>
      </rPr>
      <t>逻辑接口</t>
    </r>
    <r>
      <rPr>
        <sz val="11"/>
        <rFont val="Tahoma"/>
        <charset val="134"/>
      </rPr>
      <t>4</t>
    </r>
    <r>
      <rPr>
        <sz val="11"/>
        <rFont val="宋体"/>
        <charset val="134"/>
      </rPr>
      <t>对应功率</t>
    </r>
  </si>
  <si>
    <r>
      <rPr>
        <sz val="11"/>
        <rFont val="宋体"/>
        <charset val="134"/>
      </rPr>
      <t>逻辑接口</t>
    </r>
    <r>
      <rPr>
        <sz val="11"/>
        <rFont val="Tahoma"/>
        <charset val="134"/>
      </rPr>
      <t>5</t>
    </r>
    <r>
      <rPr>
        <sz val="11"/>
        <rFont val="宋体"/>
        <charset val="134"/>
      </rPr>
      <t>对应功率</t>
    </r>
  </si>
  <si>
    <r>
      <rPr>
        <sz val="11"/>
        <rFont val="宋体"/>
        <charset val="134"/>
      </rPr>
      <t>逻辑接口</t>
    </r>
    <r>
      <rPr>
        <sz val="11"/>
        <rFont val="Tahoma"/>
        <charset val="134"/>
      </rPr>
      <t>6</t>
    </r>
    <r>
      <rPr>
        <sz val="11"/>
        <rFont val="宋体"/>
        <charset val="134"/>
      </rPr>
      <t>对应功率</t>
    </r>
  </si>
  <si>
    <r>
      <rPr>
        <sz val="11"/>
        <rFont val="宋体"/>
        <charset val="134"/>
      </rPr>
      <t>逻辑接口</t>
    </r>
    <r>
      <rPr>
        <sz val="11"/>
        <rFont val="Tahoma"/>
        <charset val="134"/>
      </rPr>
      <t>7</t>
    </r>
    <r>
      <rPr>
        <sz val="11"/>
        <rFont val="宋体"/>
        <charset val="134"/>
      </rPr>
      <t>对应功率</t>
    </r>
  </si>
  <si>
    <r>
      <rPr>
        <sz val="11"/>
        <rFont val="宋体"/>
        <charset val="134"/>
      </rPr>
      <t>逻辑接口</t>
    </r>
    <r>
      <rPr>
        <sz val="11"/>
        <rFont val="Tahoma"/>
        <charset val="134"/>
      </rPr>
      <t>8</t>
    </r>
    <r>
      <rPr>
        <sz val="11"/>
        <rFont val="宋体"/>
        <charset val="134"/>
      </rPr>
      <t>对应功率</t>
    </r>
  </si>
  <si>
    <t>防逆流功率（VDE4105安规并网功率上限）</t>
  </si>
  <si>
    <t>防逆流过载时间（VDE4105安规逆流过载脱网时间）</t>
  </si>
  <si>
    <t>逻辑接口降载速率</t>
  </si>
  <si>
    <t>逻辑接口回载速率</t>
  </si>
  <si>
    <t>电压降载时间</t>
  </si>
  <si>
    <t>远程开关机降载速率</t>
  </si>
  <si>
    <t>秒</t>
  </si>
  <si>
    <t>0.33-0.66/s</t>
  </si>
  <si>
    <r>
      <rPr>
        <sz val="11"/>
        <color theme="1"/>
        <rFont val="宋体"/>
        <charset val="134"/>
      </rPr>
      <t>＜</t>
    </r>
    <r>
      <rPr>
        <sz val="11"/>
        <color theme="1"/>
        <rFont val="Tahoma"/>
        <charset val="134"/>
      </rPr>
      <t>5s</t>
    </r>
    <r>
      <rPr>
        <sz val="11"/>
        <color theme="1"/>
        <rFont val="宋体"/>
        <charset val="134"/>
      </rPr>
      <t>降为</t>
    </r>
    <r>
      <rPr>
        <sz val="11"/>
        <color theme="1"/>
        <rFont val="Tahoma"/>
        <charset val="134"/>
      </rPr>
      <t>0</t>
    </r>
  </si>
  <si>
    <r>
      <rPr>
        <sz val="12"/>
        <rFont val="宋体"/>
        <charset val="134"/>
      </rPr>
      <t>＜2</t>
    </r>
    <r>
      <rPr>
        <sz val="12"/>
        <rFont val="宋体"/>
        <charset val="134"/>
      </rPr>
      <t>0%Pn</t>
    </r>
  </si>
  <si>
    <t>＜50</t>
  </si>
  <si>
    <t>＜75</t>
  </si>
  <si>
    <t>100可调</t>
  </si>
  <si>
    <t>＜10s</t>
  </si>
  <si>
    <t>＜20%Pn</t>
  </si>
  <si>
    <t>1.08Un</t>
  </si>
  <si>
    <t>降载幅度:＞10%Pn/1%Un</t>
  </si>
  <si>
    <t>＞1200</t>
  </si>
  <si>
    <t>法国VFR2019 Enedis</t>
  </si>
  <si>
    <t>112%Un</t>
  </si>
  <si>
    <t>109%Un</t>
  </si>
  <si>
    <r>
      <rPr>
        <sz val="11"/>
        <rFont val="微软雅黑"/>
        <charset val="134"/>
      </rPr>
      <t>北爱尔兰</t>
    </r>
    <r>
      <rPr>
        <sz val="11"/>
        <rFont val="Arial"/>
        <charset val="134"/>
      </rPr>
      <t>G98</t>
    </r>
  </si>
  <si>
    <t>250V</t>
  </si>
  <si>
    <t>265v</t>
  </si>
  <si>
    <t xml:space="preserve">Bit0：过频输出降载使能
</t>
  </si>
  <si>
    <t>Bit1：欠频J加载使能</t>
  </si>
  <si>
    <t>Bit2：过频回载使能</t>
  </si>
  <si>
    <t>Bit3：欠频回载使能</t>
  </si>
  <si>
    <r>
      <rPr>
        <sz val="12"/>
        <rFont val="宋体"/>
        <charset val="134"/>
      </rPr>
      <t>Bit4：</t>
    </r>
    <r>
      <rPr>
        <sz val="12"/>
        <color rgb="FFFF0000"/>
        <rFont val="宋体"/>
        <charset val="134"/>
      </rPr>
      <t>过频</t>
    </r>
    <r>
      <rPr>
        <sz val="12"/>
        <rFont val="宋体"/>
        <charset val="134"/>
      </rPr>
      <t>从额定功率开始降载使能</t>
    </r>
  </si>
  <si>
    <t>Bit5：当前功率计算降载斜率使能</t>
  </si>
  <si>
    <t>Bit6：储能分段曲线使能</t>
  </si>
  <si>
    <t>Bit7：最大功率计算使能</t>
  </si>
  <si>
    <r>
      <rPr>
        <sz val="12"/>
        <color rgb="FFFF0000"/>
        <rFont val="宋体"/>
        <charset val="134"/>
      </rPr>
      <t>Bit8：欠频</t>
    </r>
    <r>
      <rPr>
        <sz val="12"/>
        <rFont val="宋体"/>
        <charset val="134"/>
      </rPr>
      <t>从额定功率开始降载使能</t>
    </r>
  </si>
  <si>
    <r>
      <rPr>
        <sz val="12"/>
        <color rgb="FFFF0000"/>
        <rFont val="宋体"/>
        <charset val="134"/>
      </rPr>
      <t>Bit12-13：</t>
    </r>
    <r>
      <rPr>
        <sz val="12"/>
        <rFont val="宋体"/>
        <charset val="134"/>
      </rPr>
      <t xml:space="preserve">降载模式（0斜率模式/1频率范围模式） 
</t>
    </r>
    <r>
      <rPr>
        <sz val="12"/>
        <color rgb="FFFF0000"/>
        <rFont val="宋体"/>
        <charset val="134"/>
      </rPr>
      <t>（不需要填写）</t>
    </r>
  </si>
  <si>
    <t>Bit12</t>
  </si>
  <si>
    <t>Bit13（预留）</t>
  </si>
  <si>
    <t>FrequencyDerateConfig
总使能位（自动生成）</t>
  </si>
  <si>
    <t>OverfrequencyStart</t>
  </si>
  <si>
    <t>OverfrequencyEnd</t>
  </si>
  <si>
    <t>OverfrequencySlope</t>
  </si>
  <si>
    <t>OverfrequencyResponseDelay</t>
  </si>
  <si>
    <t>OverfrequencyReloadDelay</t>
  </si>
  <si>
    <t>OverfrequencyReloadStart</t>
  </si>
  <si>
    <t>OverfrequencyReloadSpeed</t>
  </si>
  <si>
    <t>UnderfrequencyStart</t>
  </si>
  <si>
    <t>UnderfrequencyEnd</t>
  </si>
  <si>
    <t>UnderfrequencySlope</t>
  </si>
  <si>
    <t>UnderfrequencyResponseDelay</t>
  </si>
  <si>
    <t>UnderfrequencyReloadDelay</t>
  </si>
  <si>
    <t>UnderfrequencyReloadStart</t>
  </si>
  <si>
    <t>UnderfrequencyReloadSpeed</t>
  </si>
  <si>
    <t>FrequencyRecoverMax</t>
  </si>
  <si>
    <t>FrequencyRecoverMin</t>
  </si>
  <si>
    <r>
      <rPr>
        <sz val="11"/>
        <color theme="1"/>
        <rFont val="宋体"/>
        <charset val="134"/>
      </rPr>
      <t>（储能）</t>
    </r>
    <r>
      <rPr>
        <sz val="11"/>
        <color theme="1"/>
        <rFont val="Tahoma"/>
        <charset val="134"/>
      </rPr>
      <t>OverfrequencyStart</t>
    </r>
  </si>
  <si>
    <r>
      <rPr>
        <sz val="11"/>
        <color theme="1"/>
        <rFont val="宋体"/>
        <charset val="134"/>
      </rPr>
      <t>（储能）</t>
    </r>
    <r>
      <rPr>
        <sz val="11"/>
        <color theme="1"/>
        <rFont val="Tahoma"/>
        <charset val="134"/>
      </rPr>
      <t>OverfrequencyEnd</t>
    </r>
  </si>
  <si>
    <r>
      <rPr>
        <sz val="11"/>
        <color theme="1"/>
        <rFont val="宋体"/>
        <charset val="134"/>
      </rPr>
      <t>（储能）</t>
    </r>
    <r>
      <rPr>
        <sz val="11"/>
        <color theme="1"/>
        <rFont val="Tahoma"/>
        <charset val="134"/>
      </rPr>
      <t>OverfrequencySlope</t>
    </r>
  </si>
  <si>
    <r>
      <rPr>
        <sz val="11"/>
        <color theme="1"/>
        <rFont val="宋体"/>
        <charset val="134"/>
      </rPr>
      <t>（储能）</t>
    </r>
    <r>
      <rPr>
        <sz val="11"/>
        <color theme="1"/>
        <rFont val="Tahoma"/>
        <charset val="134"/>
      </rPr>
      <t>OverfrequencyResponseDelay</t>
    </r>
  </si>
  <si>
    <r>
      <rPr>
        <sz val="11"/>
        <color theme="1"/>
        <rFont val="宋体"/>
        <charset val="134"/>
      </rPr>
      <t>（储能）</t>
    </r>
    <r>
      <rPr>
        <sz val="11"/>
        <color theme="1"/>
        <rFont val="Tahoma"/>
        <charset val="134"/>
      </rPr>
      <t>OverfrequencyReloadDelay</t>
    </r>
  </si>
  <si>
    <t>（储能）OverfrequencyReloadStart</t>
  </si>
  <si>
    <r>
      <rPr>
        <sz val="11"/>
        <color theme="1"/>
        <rFont val="宋体"/>
        <charset val="134"/>
      </rPr>
      <t>（储能）</t>
    </r>
    <r>
      <rPr>
        <sz val="11"/>
        <color theme="1"/>
        <rFont val="Tahoma"/>
        <charset val="134"/>
      </rPr>
      <t>OverfrequencyReloadSpeed</t>
    </r>
  </si>
  <si>
    <r>
      <rPr>
        <sz val="11"/>
        <color theme="1"/>
        <rFont val="宋体"/>
        <charset val="134"/>
      </rPr>
      <t>（储能）</t>
    </r>
    <r>
      <rPr>
        <sz val="11"/>
        <color theme="1"/>
        <rFont val="Tahoma"/>
        <charset val="134"/>
      </rPr>
      <t>UnderfrequencyStart</t>
    </r>
  </si>
  <si>
    <r>
      <rPr>
        <sz val="11"/>
        <color theme="1"/>
        <rFont val="宋体"/>
        <charset val="134"/>
      </rPr>
      <t>（储能）</t>
    </r>
    <r>
      <rPr>
        <sz val="11"/>
        <color theme="1"/>
        <rFont val="Tahoma"/>
        <charset val="134"/>
      </rPr>
      <t>UnderfrequencyEnd</t>
    </r>
  </si>
  <si>
    <r>
      <rPr>
        <sz val="11"/>
        <color theme="1"/>
        <rFont val="宋体"/>
        <charset val="134"/>
      </rPr>
      <t>（储能）</t>
    </r>
    <r>
      <rPr>
        <sz val="11"/>
        <color theme="1"/>
        <rFont val="Tahoma"/>
        <charset val="134"/>
      </rPr>
      <t>UnderfrequencySlope</t>
    </r>
  </si>
  <si>
    <r>
      <rPr>
        <sz val="11"/>
        <color theme="1"/>
        <rFont val="宋体"/>
        <charset val="134"/>
      </rPr>
      <t>（储能）</t>
    </r>
    <r>
      <rPr>
        <sz val="11"/>
        <color theme="1"/>
        <rFont val="Tahoma"/>
        <charset val="134"/>
      </rPr>
      <t>UnderfrequencyResponseDelay</t>
    </r>
  </si>
  <si>
    <r>
      <rPr>
        <sz val="11"/>
        <color theme="1"/>
        <rFont val="宋体"/>
        <charset val="134"/>
      </rPr>
      <t>（储能）</t>
    </r>
    <r>
      <rPr>
        <sz val="11"/>
        <color theme="1"/>
        <rFont val="Tahoma"/>
        <charset val="134"/>
      </rPr>
      <t>UnderfrequencyReloadDelay</t>
    </r>
  </si>
  <si>
    <t>（储能）UnderfrequencyReloadStart</t>
  </si>
  <si>
    <r>
      <rPr>
        <sz val="11"/>
        <color theme="1"/>
        <rFont val="宋体"/>
        <charset val="134"/>
      </rPr>
      <t>（储能）</t>
    </r>
    <r>
      <rPr>
        <sz val="11"/>
        <color theme="1"/>
        <rFont val="Tahoma"/>
        <charset val="134"/>
      </rPr>
      <t>UnderfrequencyReloadSpeed</t>
    </r>
  </si>
  <si>
    <r>
      <rPr>
        <sz val="11"/>
        <color theme="1"/>
        <rFont val="宋体"/>
        <charset val="134"/>
      </rPr>
      <t>（储能）</t>
    </r>
    <r>
      <rPr>
        <sz val="11"/>
        <color theme="1"/>
        <rFont val="Tahoma"/>
        <charset val="134"/>
      </rPr>
      <t>FrequencyRecoverMax</t>
    </r>
  </si>
  <si>
    <r>
      <rPr>
        <sz val="11"/>
        <color theme="1"/>
        <rFont val="宋体"/>
        <charset val="134"/>
      </rPr>
      <t>（储能）</t>
    </r>
    <r>
      <rPr>
        <sz val="11"/>
        <color theme="1"/>
        <rFont val="Tahoma"/>
        <charset val="134"/>
      </rPr>
      <t>FrequencyRecoverMin</t>
    </r>
  </si>
  <si>
    <t>（储能）OverFRTFrequency</t>
  </si>
  <si>
    <t>（储能）
UnderFRTFrequency</t>
  </si>
  <si>
    <r>
      <rPr>
        <sz val="11"/>
        <color theme="1"/>
        <rFont val="Tahoma"/>
        <charset val="134"/>
      </rPr>
      <t>Bit0</t>
    </r>
    <r>
      <rPr>
        <sz val="11"/>
        <color theme="1"/>
        <rFont val="宋体"/>
        <charset val="134"/>
      </rPr>
      <t xml:space="preserve">：过频输出降载使能
</t>
    </r>
    <r>
      <rPr>
        <sz val="11"/>
        <color theme="1"/>
        <rFont val="Tahoma"/>
        <charset val="134"/>
      </rPr>
      <t>Bit1</t>
    </r>
    <r>
      <rPr>
        <sz val="11"/>
        <color theme="1"/>
        <rFont val="宋体"/>
        <charset val="134"/>
      </rPr>
      <t xml:space="preserve">：欠频输入降载使能
</t>
    </r>
    <r>
      <rPr>
        <sz val="11"/>
        <color theme="1"/>
        <rFont val="Tahoma"/>
        <charset val="134"/>
      </rPr>
      <t>Bit2</t>
    </r>
    <r>
      <rPr>
        <sz val="11"/>
        <color theme="1"/>
        <rFont val="宋体"/>
        <charset val="134"/>
      </rPr>
      <t xml:space="preserve">：过频回载使能
</t>
    </r>
    <r>
      <rPr>
        <sz val="11"/>
        <color theme="1"/>
        <rFont val="Tahoma"/>
        <charset val="134"/>
      </rPr>
      <t>Bit3</t>
    </r>
    <r>
      <rPr>
        <sz val="11"/>
        <color theme="1"/>
        <rFont val="宋体"/>
        <charset val="134"/>
      </rPr>
      <t xml:space="preserve">：欠频回载使能
</t>
    </r>
    <r>
      <rPr>
        <sz val="11"/>
        <color theme="1"/>
        <rFont val="Tahoma"/>
        <charset val="134"/>
      </rPr>
      <t>Bit4</t>
    </r>
    <r>
      <rPr>
        <sz val="11"/>
        <color theme="1"/>
        <rFont val="宋体"/>
        <charset val="134"/>
      </rPr>
      <t xml:space="preserve">：从额定功率开始降载使能
</t>
    </r>
    <r>
      <rPr>
        <sz val="11"/>
        <color theme="1"/>
        <rFont val="Tahoma"/>
        <charset val="134"/>
      </rPr>
      <t>Bit5</t>
    </r>
    <r>
      <rPr>
        <sz val="11"/>
        <color theme="1"/>
        <rFont val="宋体"/>
        <charset val="134"/>
      </rPr>
      <t>：当前功率计算降载斜率使能</t>
    </r>
    <r>
      <rPr>
        <sz val="11"/>
        <color theme="1"/>
        <rFont val="Tahoma"/>
        <charset val="134"/>
      </rPr>
      <t xml:space="preserve">
</t>
    </r>
    <r>
      <rPr>
        <sz val="11"/>
        <color rgb="FFFF0000"/>
        <rFont val="Tahoma"/>
        <charset val="134"/>
      </rPr>
      <t>Bit6</t>
    </r>
    <r>
      <rPr>
        <sz val="11"/>
        <color rgb="FFFF0000"/>
        <rFont val="宋体"/>
        <charset val="134"/>
      </rPr>
      <t>：储能分段曲线使能</t>
    </r>
    <r>
      <rPr>
        <sz val="11"/>
        <color theme="1"/>
        <rFont val="宋体"/>
        <charset val="134"/>
      </rPr>
      <t xml:space="preserve">
</t>
    </r>
    <r>
      <rPr>
        <sz val="11"/>
        <color theme="1"/>
        <rFont val="Tahoma"/>
        <charset val="134"/>
      </rPr>
      <t>Bit12-13</t>
    </r>
    <r>
      <rPr>
        <sz val="11"/>
        <color theme="1"/>
        <rFont val="宋体"/>
        <charset val="134"/>
      </rPr>
      <t>：降载模式（</t>
    </r>
    <r>
      <rPr>
        <sz val="11"/>
        <color theme="1"/>
        <rFont val="Tahoma"/>
        <charset val="134"/>
      </rPr>
      <t>0</t>
    </r>
    <r>
      <rPr>
        <sz val="11"/>
        <color theme="1"/>
        <rFont val="宋体"/>
        <charset val="134"/>
      </rPr>
      <t>斜率模式</t>
    </r>
    <r>
      <rPr>
        <sz val="11"/>
        <color theme="1"/>
        <rFont val="Tahoma"/>
        <charset val="134"/>
      </rPr>
      <t>/1</t>
    </r>
    <r>
      <rPr>
        <sz val="11"/>
        <color theme="1"/>
        <rFont val="宋体"/>
        <charset val="134"/>
      </rPr>
      <t>频率范围模式）</t>
    </r>
  </si>
  <si>
    <t>过频降载起始频率</t>
  </si>
  <si>
    <t>过频降载截止频率。频率范围模式有效</t>
  </si>
  <si>
    <t>过频降载斜率百分比。斜率模式有效
德标slope=1/(s*fn)</t>
  </si>
  <si>
    <t>过频降载启动等待时间</t>
  </si>
  <si>
    <t>过频回载前等待时间</t>
  </si>
  <si>
    <t>过频降载回载频率。禁止过频回载时生效。</t>
  </si>
  <si>
    <t>过频回载速率百分比</t>
  </si>
  <si>
    <t>欠频降载起始频率</t>
  </si>
  <si>
    <t>欠频降载截止频率。频率范围模式有效</t>
  </si>
  <si>
    <t>欠频降载斜率百分比。斜率模式有效</t>
  </si>
  <si>
    <t>欠频降载启动等待时间</t>
  </si>
  <si>
    <t>欠频回载前等待时间</t>
  </si>
  <si>
    <t>欠频降载回载频率。禁止欠频回载时生效。</t>
  </si>
  <si>
    <t>欠频回载速率百分比</t>
  </si>
  <si>
    <t>退出降载最高频率。过欠频共用。允许过频回载时生效</t>
  </si>
  <si>
    <t>退出降载最低频率。过欠频共用。允许欠频回载时生效</t>
  </si>
  <si>
    <t>（储能）            过频降载起始频率</t>
  </si>
  <si>
    <t>（储能）过频降载截止频率。频率范围模式有效</t>
  </si>
  <si>
    <t>（储能）过频降载斜率百分比。斜率模式有效
德标slope=1/(s*fn)</t>
  </si>
  <si>
    <t>（储能）过频降载启动等待时间</t>
  </si>
  <si>
    <t>（储能）过频回载前等待时间</t>
  </si>
  <si>
    <t>（储能）过频降载回载频率。禁止过频回载时生效。</t>
  </si>
  <si>
    <t>（储能）过频回载速率百分比</t>
  </si>
  <si>
    <t>（储能）欠频降载起始频率</t>
  </si>
  <si>
    <t>（储能） 欠频降载截止频率。频率范围模式有效</t>
  </si>
  <si>
    <t>（储能）欠频降载斜率百分比。斜率模式有效</t>
  </si>
  <si>
    <t>（储能）欠频降载启动等待时间</t>
  </si>
  <si>
    <t>（储能）欠频回载前等待时间</t>
  </si>
  <si>
    <t>（储能）欠频降载回载频率。禁止欠频回载时生效。</t>
  </si>
  <si>
    <t>（储能）欠频回载速率百分比</t>
  </si>
  <si>
    <t>（储能）退出降载最高频率。过欠频共用</t>
  </si>
  <si>
    <t>（储能）退出降载最低频率。过欠频共用</t>
  </si>
  <si>
    <t xml:space="preserve">（储能）过频降载功率穿越频率点。使能储能分段曲线时有效。  </t>
  </si>
  <si>
    <t>（储能）欠频降载功率穿越频率点。使能储能分段曲线时有效。</t>
  </si>
  <si>
    <t>%Pn/Hz</t>
  </si>
  <si>
    <t>＞60s</t>
  </si>
  <si>
    <t>降低频率就按&lt;10%开始恢复</t>
  </si>
  <si>
    <t>＞60000</t>
  </si>
  <si>
    <r>
      <rPr>
        <sz val="12"/>
        <rFont val="宋体"/>
        <charset val="134"/>
      </rPr>
      <t>＞4</t>
    </r>
    <r>
      <rPr>
        <sz val="12"/>
        <rFont val="宋体"/>
        <charset val="134"/>
      </rPr>
      <t>9.85</t>
    </r>
  </si>
  <si>
    <r>
      <rPr>
        <sz val="12"/>
        <rFont val="宋体"/>
        <charset val="134"/>
      </rPr>
      <t>＜1</t>
    </r>
    <r>
      <rPr>
        <sz val="12"/>
        <rFont val="宋体"/>
        <charset val="134"/>
      </rPr>
      <t>0%</t>
    </r>
  </si>
  <si>
    <r>
      <rPr>
        <sz val="11"/>
        <color theme="1"/>
        <rFont val="宋体"/>
        <charset val="134"/>
      </rPr>
      <t>＜</t>
    </r>
    <r>
      <rPr>
        <sz val="11"/>
        <color theme="1"/>
        <rFont val="Tahoma"/>
        <charset val="134"/>
      </rPr>
      <t>50.2</t>
    </r>
  </si>
  <si>
    <t>＜49.85</t>
  </si>
  <si>
    <t>49.8/49.6储能机器有两个进入点</t>
  </si>
  <si>
    <t>＞300s</t>
  </si>
  <si>
    <r>
      <rPr>
        <sz val="12"/>
        <rFont val="宋体"/>
        <charset val="134"/>
      </rPr>
      <t>＞300</t>
    </r>
    <r>
      <rPr>
        <sz val="12"/>
        <rFont val="宋体"/>
        <charset val="134"/>
      </rPr>
      <t>s</t>
    </r>
  </si>
  <si>
    <t>/（标准是按当前值和频率差值计算）</t>
  </si>
  <si>
    <t>＞20000</t>
  </si>
  <si>
    <t>0-2000</t>
  </si>
  <si>
    <t>0-600000</t>
  </si>
  <si>
    <t>当频率减小时，逆变器输出功率相应增大，随频率相应变化,如果频率恢复到50Hz,但是功率还不能达到最大时，此时功率按照&lt;10%进行恢复</t>
  </si>
  <si>
    <t>&lt;10</t>
  </si>
  <si>
    <t>50.2Hz-52Hz（默认50.2Hz）</t>
  </si>
  <si>
    <t>16.67%Pn/Hz-100%Pn/Hz（默认50%Pn/Hz）</t>
  </si>
  <si>
    <t>与降载起始频率对应50.2Hz</t>
  </si>
  <si>
    <t>＞50.03Hz（A类)</t>
  </si>
  <si>
    <t>40%（A类）0.5Hz降最大20%</t>
  </si>
  <si>
    <t>40%Pref/Hz</t>
  </si>
  <si>
    <t>法国 Enedis</t>
  </si>
  <si>
    <t>法国-高压 Enedis</t>
  </si>
  <si>
    <t>50.2Hz-50.5Hz（默认50.2Hz)</t>
  </si>
  <si>
    <t>16.67%-100%（默认40%）</t>
  </si>
  <si>
    <t>1s</t>
  </si>
  <si>
    <t xml:space="preserve">当频率减小时，逆变器输出功率相应增大，随频率相应变化,如果频率恢复到50Hz,但是功率还不能达到最大时，此时功率按照&lt;10%进行恢复
</t>
  </si>
  <si>
    <t>＜50.1</t>
  </si>
  <si>
    <t>＞49.9</t>
  </si>
  <si>
    <t>30%Pn/Hz</t>
  </si>
  <si>
    <t>﹥300S</t>
  </si>
  <si>
    <t>60.5HZ</t>
  </si>
  <si>
    <t>40%PN/Hz</t>
  </si>
  <si>
    <t>60.5Hz</t>
  </si>
  <si>
    <t>50.3Hz</t>
  </si>
  <si>
    <t>45.45%P/Hz</t>
  </si>
  <si>
    <r>
      <rPr>
        <sz val="12"/>
        <rFont val="宋体"/>
        <charset val="134"/>
      </rPr>
      <t>50</t>
    </r>
  </si>
  <si>
    <t>50</t>
  </si>
  <si>
    <r>
      <rPr>
        <sz val="12"/>
        <rFont val="宋体"/>
        <charset val="134"/>
      </rPr>
      <t>6</t>
    </r>
    <r>
      <rPr>
        <sz val="12"/>
        <rFont val="宋体"/>
        <charset val="134"/>
      </rPr>
      <t>0.2</t>
    </r>
  </si>
  <si>
    <t>Bit0：无功使能</t>
  </si>
  <si>
    <t>Bit1-3：无功模式
（不需要填写）</t>
  </si>
  <si>
    <t>Bit1</t>
  </si>
  <si>
    <t>Bit2</t>
  </si>
  <si>
    <t>Bit3</t>
  </si>
  <si>
    <r>
      <rPr>
        <sz val="12"/>
        <color rgb="FFFF0000"/>
        <rFont val="宋体"/>
        <charset val="134"/>
      </rPr>
      <t>Bit8：</t>
    </r>
    <r>
      <rPr>
        <sz val="12"/>
        <rFont val="宋体"/>
        <charset val="134"/>
      </rPr>
      <t>无功模式三电压进入使能位</t>
    </r>
  </si>
  <si>
    <r>
      <rPr>
        <sz val="12"/>
        <color rgb="FFFF0000"/>
        <rFont val="宋体"/>
        <charset val="134"/>
      </rPr>
      <t>Bit9：</t>
    </r>
    <r>
      <rPr>
        <sz val="12"/>
        <rFont val="宋体"/>
        <charset val="134"/>
      </rPr>
      <t>充电无功使能</t>
    </r>
  </si>
  <si>
    <r>
      <rPr>
        <sz val="12"/>
        <color rgb="FFFF0000"/>
        <rFont val="宋体"/>
        <charset val="134"/>
      </rPr>
      <t>Bit10</t>
    </r>
    <r>
      <rPr>
        <sz val="12"/>
        <rFont val="宋体"/>
        <charset val="134"/>
      </rPr>
      <t>：无功模式四奥地利使能位</t>
    </r>
  </si>
  <si>
    <t>ReactiveConfig
总使能位（自动生成）</t>
  </si>
  <si>
    <t>PowerFactor</t>
  </si>
  <si>
    <t>FixedReactivePercentage</t>
  </si>
  <si>
    <t>ReactiveCos1</t>
  </si>
  <si>
    <t>ReactivedynamicValue1</t>
  </si>
  <si>
    <t>ReactiveCos2</t>
  </si>
  <si>
    <t>ReactivedynamicValue2</t>
  </si>
  <si>
    <t>ReactiveCos3</t>
  </si>
  <si>
    <t>ReactivedynamicValue3</t>
  </si>
  <si>
    <t>ReactiveCos4</t>
  </si>
  <si>
    <t>ReactivedynamicValue4</t>
  </si>
  <si>
    <t>LockinV</t>
  </si>
  <si>
    <t>LockoutV</t>
  </si>
  <si>
    <t>HighVoltStartValue4</t>
  </si>
  <si>
    <t>HighVoltEndValue4</t>
  </si>
  <si>
    <t>LowVoltStartValue4</t>
  </si>
  <si>
    <t>LowVoltEndValue4</t>
  </si>
  <si>
    <t>LockinPower4</t>
  </si>
  <si>
    <t>LockoutPower4</t>
  </si>
  <si>
    <t>MaxLeadingReactivePower4</t>
  </si>
  <si>
    <t>ReactiveResponseWaitTime4</t>
  </si>
  <si>
    <t>ReactivePowerOffset4</t>
  </si>
  <si>
    <t>ReactivePowerStart4</t>
  </si>
  <si>
    <t>HighVoltStartValue5</t>
  </si>
  <si>
    <t>HighVoltEndValue5</t>
  </si>
  <si>
    <t>LowVoltStartValue5</t>
  </si>
  <si>
    <t>LowVoltEndValue5</t>
  </si>
  <si>
    <t>LockinPower5</t>
  </si>
  <si>
    <t>LockoutPower5</t>
  </si>
  <si>
    <t>MaxReactivePower5</t>
  </si>
  <si>
    <t>ReactiveResponseWaitTime5</t>
  </si>
  <si>
    <t>PhaseType</t>
  </si>
  <si>
    <t>ReactiveResponsePeriod</t>
  </si>
  <si>
    <t>MaxLaggingReactivePower4</t>
  </si>
  <si>
    <r>
      <rPr>
        <sz val="11"/>
        <rFont val="Tahoma"/>
        <charset val="134"/>
      </rPr>
      <t>Bit0</t>
    </r>
    <r>
      <rPr>
        <sz val="11"/>
        <rFont val="宋体"/>
        <charset val="134"/>
      </rPr>
      <t xml:space="preserve">：无功使能
</t>
    </r>
    <r>
      <rPr>
        <sz val="11"/>
        <rFont val="Tahoma"/>
        <charset val="134"/>
      </rPr>
      <t>Bit1-3</t>
    </r>
    <r>
      <rPr>
        <sz val="11"/>
        <rFont val="宋体"/>
        <charset val="134"/>
      </rPr>
      <t xml:space="preserve">：无功模式
</t>
    </r>
    <r>
      <rPr>
        <sz val="11"/>
        <rFont val="Tahoma"/>
        <charset val="134"/>
      </rPr>
      <t>Bit8</t>
    </r>
    <r>
      <rPr>
        <sz val="11"/>
        <rFont val="宋体"/>
        <charset val="134"/>
      </rPr>
      <t>：无功模式三电压进入使能位</t>
    </r>
    <r>
      <rPr>
        <sz val="11"/>
        <rFont val="Tahoma"/>
        <charset val="134"/>
      </rPr>
      <t xml:space="preserve">
Bit9</t>
    </r>
    <r>
      <rPr>
        <sz val="11"/>
        <rFont val="宋体"/>
        <charset val="134"/>
      </rPr>
      <t>：充电无功使能</t>
    </r>
    <r>
      <rPr>
        <sz val="11"/>
        <rFont val="Tahoma"/>
        <charset val="134"/>
      </rPr>
      <t xml:space="preserve">
Bit10</t>
    </r>
    <r>
      <rPr>
        <sz val="11"/>
        <rFont val="宋体"/>
        <charset val="134"/>
      </rPr>
      <t>：无功模式四奥地利使能位</t>
    </r>
  </si>
  <si>
    <r>
      <rPr>
        <sz val="11"/>
        <rFont val="宋体"/>
        <charset val="134"/>
      </rPr>
      <t>功率因数，用于无功模式一计算</t>
    </r>
    <r>
      <rPr>
        <sz val="11"/>
        <rFont val="Tahoma"/>
        <charset val="134"/>
      </rPr>
      <t>Tanphi</t>
    </r>
  </si>
  <si>
    <t>固定无功功率百分比，用于无功模式二计算无功量</t>
  </si>
  <si>
    <t>用于无功模式三，第一点功率因数值</t>
  </si>
  <si>
    <t>用于无功模式三，第一点功率百分比</t>
  </si>
  <si>
    <t>用于无功模式三，第二点功率因数值</t>
  </si>
  <si>
    <t>用于无功模式三，第二点功率百分比</t>
  </si>
  <si>
    <t>用于无功模式三，第三点功率因数值</t>
  </si>
  <si>
    <t>用于无功模式三，第三点功率百分比</t>
  </si>
  <si>
    <t>用于无功模式三，第四点功率因数值</t>
  </si>
  <si>
    <t>用于无功模式三，第四点功率百分比</t>
  </si>
  <si>
    <r>
      <rPr>
        <sz val="11"/>
        <color theme="1"/>
        <rFont val="宋体"/>
        <charset val="134"/>
      </rPr>
      <t>用于无功模式三，</t>
    </r>
    <r>
      <rPr>
        <sz val="11"/>
        <color theme="1"/>
        <rFont val="Tahoma"/>
        <charset val="134"/>
      </rPr>
      <t>LockinV</t>
    </r>
    <r>
      <rPr>
        <sz val="11"/>
        <color theme="1"/>
        <rFont val="宋体"/>
        <charset val="134"/>
      </rPr>
      <t>电压数值百分比</t>
    </r>
  </si>
  <si>
    <r>
      <rPr>
        <sz val="11"/>
        <color theme="1"/>
        <rFont val="宋体"/>
        <charset val="134"/>
      </rPr>
      <t>用于无功模式三，</t>
    </r>
    <r>
      <rPr>
        <sz val="11"/>
        <color theme="1"/>
        <rFont val="Tahoma"/>
        <charset val="134"/>
      </rPr>
      <t>LockoutV</t>
    </r>
    <r>
      <rPr>
        <sz val="11"/>
        <color theme="1"/>
        <rFont val="宋体"/>
        <charset val="134"/>
      </rPr>
      <t>电压数值百分比</t>
    </r>
  </si>
  <si>
    <t>用于无功模式四，高压起始电压百分比</t>
  </si>
  <si>
    <t>用于无功模式四，高压终止电压百分比</t>
  </si>
  <si>
    <t>用于无功模式四，低压起始电压百分比</t>
  </si>
  <si>
    <t>用于无功模式四，低压终止电压百分比</t>
  </si>
  <si>
    <r>
      <rPr>
        <sz val="11"/>
        <color theme="1"/>
        <rFont val="宋体"/>
        <charset val="134"/>
      </rPr>
      <t>用于无功模式四，</t>
    </r>
    <r>
      <rPr>
        <sz val="11"/>
        <color theme="1"/>
        <rFont val="Tahoma"/>
        <charset val="134"/>
      </rPr>
      <t>Lockin</t>
    </r>
    <r>
      <rPr>
        <sz val="11"/>
        <color theme="1"/>
        <rFont val="宋体"/>
        <charset val="134"/>
      </rPr>
      <t>功率值百分比</t>
    </r>
  </si>
  <si>
    <r>
      <rPr>
        <sz val="11"/>
        <color theme="1"/>
        <rFont val="宋体"/>
        <charset val="134"/>
      </rPr>
      <t>用于无功模式四，</t>
    </r>
    <r>
      <rPr>
        <sz val="11"/>
        <color theme="1"/>
        <rFont val="Tahoma"/>
        <charset val="134"/>
      </rPr>
      <t>Lockout</t>
    </r>
    <r>
      <rPr>
        <sz val="11"/>
        <color theme="1"/>
        <rFont val="宋体"/>
        <charset val="134"/>
      </rPr>
      <t>功率值百分比</t>
    </r>
  </si>
  <si>
    <t>用于无功模式四，最大超前无功功率百分比</t>
  </si>
  <si>
    <t>用于无功模式四，无功响应等待时间</t>
  </si>
  <si>
    <t>用于无功模式四，无功功率偏移量百分比。在整个运行电压范围内偏移无功曲线。正值表示超前，负值表示滞后。</t>
  </si>
  <si>
    <t>用于无功模式四，低压起始电压至高压起始电压点无功功率变化范围百分比的50%。低压起始电压对应该寄存器滞后的无功功率；高压起始电压对应该寄存器超前的无功功率；</t>
  </si>
  <si>
    <t>用于无功模式五，高压起始电压百分比</t>
  </si>
  <si>
    <t>用于无功模式五，高压终止电压百分比</t>
  </si>
  <si>
    <t>用于无功模式五，低压起始电压百分比</t>
  </si>
  <si>
    <t>用于无功模式五，低压终止电压百分比</t>
  </si>
  <si>
    <r>
      <rPr>
        <sz val="11"/>
        <color theme="1"/>
        <rFont val="宋体"/>
        <charset val="134"/>
      </rPr>
      <t>用于无功模式五，</t>
    </r>
    <r>
      <rPr>
        <sz val="11"/>
        <color theme="1"/>
        <rFont val="Tahoma"/>
        <charset val="134"/>
      </rPr>
      <t>Lockin</t>
    </r>
    <r>
      <rPr>
        <sz val="11"/>
        <color theme="1"/>
        <rFont val="宋体"/>
        <charset val="134"/>
      </rPr>
      <t>功率值百分比</t>
    </r>
  </si>
  <si>
    <r>
      <rPr>
        <sz val="11"/>
        <color theme="1"/>
        <rFont val="宋体"/>
        <charset val="134"/>
      </rPr>
      <t>用于无功模式五，</t>
    </r>
    <r>
      <rPr>
        <sz val="11"/>
        <color theme="1"/>
        <rFont val="Tahoma"/>
        <charset val="134"/>
      </rPr>
      <t>Lockout</t>
    </r>
    <r>
      <rPr>
        <sz val="11"/>
        <color theme="1"/>
        <rFont val="宋体"/>
        <charset val="134"/>
      </rPr>
      <t>功率值百分比</t>
    </r>
  </si>
  <si>
    <t>用于无功模式五，最大无功功率百分比</t>
  </si>
  <si>
    <t>用于无功模式五，无功响应等待时间</t>
  </si>
  <si>
    <t>用于无功模式六，相位类型
0：零无功功率
1：滞后无功功率
2：超前无功功率</t>
  </si>
  <si>
    <r>
      <rPr>
        <sz val="11"/>
        <color theme="1"/>
        <rFont val="宋体"/>
        <charset val="134"/>
      </rPr>
      <t>用于无功（</t>
    </r>
    <r>
      <rPr>
        <sz val="11"/>
        <color theme="1"/>
        <rFont val="Tahoma"/>
        <charset val="134"/>
      </rPr>
      <t>1</t>
    </r>
    <r>
      <rPr>
        <sz val="11"/>
        <color theme="1"/>
        <rFont val="宋体"/>
        <charset val="134"/>
      </rPr>
      <t>、</t>
    </r>
    <r>
      <rPr>
        <sz val="11"/>
        <color theme="1"/>
        <rFont val="Tahoma"/>
        <charset val="134"/>
      </rPr>
      <t>2</t>
    </r>
    <r>
      <rPr>
        <sz val="11"/>
        <color theme="1"/>
        <rFont val="宋体"/>
        <charset val="134"/>
      </rPr>
      <t>、</t>
    </r>
    <r>
      <rPr>
        <sz val="11"/>
        <color theme="1"/>
        <rFont val="Tahoma"/>
        <charset val="134"/>
      </rPr>
      <t>3</t>
    </r>
    <r>
      <rPr>
        <sz val="11"/>
        <color theme="1"/>
        <rFont val="宋体"/>
        <charset val="134"/>
      </rPr>
      <t>、</t>
    </r>
    <r>
      <rPr>
        <sz val="11"/>
        <color theme="1"/>
        <rFont val="Tahoma"/>
        <charset val="134"/>
      </rPr>
      <t>4</t>
    </r>
    <r>
      <rPr>
        <sz val="11"/>
        <color theme="1"/>
        <rFont val="宋体"/>
        <charset val="134"/>
      </rPr>
      <t>、</t>
    </r>
    <r>
      <rPr>
        <sz val="11"/>
        <color theme="1"/>
        <rFont val="Tahoma"/>
        <charset val="134"/>
      </rPr>
      <t>5</t>
    </r>
    <r>
      <rPr>
        <sz val="11"/>
        <color theme="1"/>
        <rFont val="宋体"/>
        <charset val="134"/>
      </rPr>
      <t>、</t>
    </r>
    <r>
      <rPr>
        <sz val="11"/>
        <color theme="1"/>
        <rFont val="Tahoma"/>
        <charset val="134"/>
      </rPr>
      <t>6</t>
    </r>
    <r>
      <rPr>
        <sz val="11"/>
        <color theme="1"/>
        <rFont val="宋体"/>
        <charset val="134"/>
      </rPr>
      <t>）设置无功调节时长</t>
    </r>
  </si>
  <si>
    <t>无功模式四，最大滞后无功功率百分比</t>
  </si>
  <si>
    <t>%Pn</t>
  </si>
  <si>
    <t>%Qmax</t>
  </si>
  <si>
    <t>258V</t>
  </si>
  <si>
    <t>220V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</si>
  <si>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35</t>
    </r>
    <r>
      <rPr>
        <sz val="12"/>
        <rFont val="宋体"/>
        <charset val="134"/>
      </rPr>
      <t>V</t>
    </r>
  </si>
  <si>
    <r>
      <rPr>
        <sz val="12"/>
        <rFont val="宋体"/>
        <charset val="134"/>
      </rPr>
      <t>25</t>
    </r>
    <r>
      <rPr>
        <sz val="12"/>
        <rFont val="宋体"/>
        <charset val="134"/>
      </rPr>
      <t>5</t>
    </r>
    <r>
      <rPr>
        <sz val="12"/>
        <rFont val="宋体"/>
        <charset val="134"/>
      </rPr>
      <t>V</t>
    </r>
  </si>
  <si>
    <r>
      <rPr>
        <sz val="12"/>
        <rFont val="宋体"/>
        <charset val="134"/>
      </rPr>
      <t>20</t>
    </r>
    <r>
      <rPr>
        <sz val="12"/>
        <rFont val="宋体"/>
        <charset val="134"/>
      </rPr>
      <t>5</t>
    </r>
    <r>
      <rPr>
        <sz val="12"/>
        <rFont val="宋体"/>
        <charset val="134"/>
      </rPr>
      <t>V</t>
    </r>
  </si>
  <si>
    <r>
      <rPr>
        <sz val="12"/>
        <rFont val="宋体"/>
        <charset val="134"/>
      </rPr>
      <t>240</t>
    </r>
    <r>
      <rPr>
        <sz val="12"/>
        <rFont val="宋体"/>
        <charset val="134"/>
      </rPr>
      <t>V</t>
    </r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</si>
  <si>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3</t>
    </r>
    <r>
      <rPr>
        <sz val="12"/>
        <rFont val="宋体"/>
        <charset val="134"/>
      </rPr>
      <t>0V</t>
    </r>
  </si>
  <si>
    <r>
      <rPr>
        <sz val="12"/>
        <rFont val="宋体"/>
        <charset val="134"/>
      </rPr>
      <t>215</t>
    </r>
    <r>
      <rPr>
        <sz val="12"/>
        <rFont val="宋体"/>
        <charset val="134"/>
      </rPr>
      <t>V</t>
    </r>
  </si>
  <si>
    <t>0-20</t>
  </si>
  <si>
    <t>43.6%Sn</t>
  </si>
  <si>
    <t>标准：43.6%Sn   1.1倍机器填写48.45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</si>
  <si>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44</t>
    </r>
    <r>
      <rPr>
        <sz val="12"/>
        <rFont val="宋体"/>
        <charset val="134"/>
      </rPr>
      <t>V</t>
    </r>
  </si>
  <si>
    <t>大于500KW系统，需开启QU</t>
  </si>
  <si>
    <t>Bit0：LVRT使能位</t>
  </si>
  <si>
    <t>Bit1：OVRT使能位</t>
  </si>
  <si>
    <t>Bit2：零电流模式使能位</t>
  </si>
  <si>
    <t>Bit3：继承穿越前无功电流</t>
  </si>
  <si>
    <t>Bit4：使用跌落前的电压计算电流</t>
  </si>
  <si>
    <t>Bit5：负序电流使能位</t>
  </si>
  <si>
    <t>Bit6:高穿有功使能位</t>
  </si>
  <si>
    <r>
      <rPr>
        <sz val="12"/>
        <rFont val="宋体"/>
        <charset val="134"/>
      </rPr>
      <t xml:space="preserve">Bit8-11：电压穿越电流计算模式
</t>
    </r>
    <r>
      <rPr>
        <sz val="12"/>
        <color rgb="FFFF0000"/>
        <rFont val="宋体"/>
        <charset val="134"/>
      </rPr>
      <t>（不需要计算）</t>
    </r>
  </si>
  <si>
    <t>Bit8：电压穿越电流计算模式</t>
  </si>
  <si>
    <t>Bit9：电压穿越电流计算模式</t>
  </si>
  <si>
    <t>Bit10：电压穿越电流计算模式</t>
  </si>
  <si>
    <t>Bit11：电压穿越电流计算模式</t>
  </si>
  <si>
    <r>
      <rPr>
        <sz val="12"/>
        <rFont val="宋体"/>
        <charset val="134"/>
      </rPr>
      <t>VRTConfig</t>
    </r>
    <r>
      <rPr>
        <sz val="12"/>
        <rFont val="宋体"/>
        <charset val="134"/>
      </rPr>
      <t xml:space="preserve"> 
</t>
    </r>
    <r>
      <rPr>
        <sz val="12"/>
        <rFont val="宋体"/>
        <charset val="134"/>
      </rPr>
      <t>总使能位（自动生成）</t>
    </r>
  </si>
  <si>
    <t>LvrtInVolt</t>
  </si>
  <si>
    <t>LvrtFirstPointVolt</t>
  </si>
  <si>
    <t>LvrtFirstPointTime</t>
  </si>
  <si>
    <t>LvrtSecondPointVolt</t>
  </si>
  <si>
    <t>LvrtSecondPointTime</t>
  </si>
  <si>
    <t>LvrtThirdPointVolt</t>
  </si>
  <si>
    <t>LvrtThirdPointTime</t>
  </si>
  <si>
    <t>LvrtFourthPointVolt</t>
  </si>
  <si>
    <t>LvrtFourthPointTime</t>
  </si>
  <si>
    <t>LvrtReactiveCurrentCoefficientK</t>
  </si>
  <si>
    <t>LvrtWaitingTimeAfterVoltageRecovery</t>
  </si>
  <si>
    <t>LvrtPowerBackRate</t>
  </si>
  <si>
    <t>OvrtInVlot</t>
  </si>
  <si>
    <t>OvrtFirstPointVolt</t>
  </si>
  <si>
    <t>OvrtFirstPointTime</t>
  </si>
  <si>
    <t>OvrtSecondPointVolt</t>
  </si>
  <si>
    <t>OvrtSecondPointTime</t>
  </si>
  <si>
    <t>OvrtThirdPointVolt</t>
  </si>
  <si>
    <t>OvrtThirdPointTime</t>
  </si>
  <si>
    <t>OvrtFourthPointVolt</t>
  </si>
  <si>
    <t>OvrtFourthPointTime</t>
  </si>
  <si>
    <t>OvrtReactiveCurrentCoefficientK</t>
  </si>
  <si>
    <t>OvrtWaitingTimeAfterVoltageRecovery</t>
  </si>
  <si>
    <t>OvrtPowerBackRate</t>
  </si>
  <si>
    <t>ZeroCurrentModeInLowVolt</t>
  </si>
  <si>
    <t>ZeroCurrentModeInHighVolt</t>
  </si>
  <si>
    <t>LvrtOutVolt</t>
  </si>
  <si>
    <t>LvrtIqVoltStart</t>
  </si>
  <si>
    <t>OvrtOutVolt</t>
  </si>
  <si>
    <t>OvrtIqVoltStart</t>
  </si>
  <si>
    <t>MaxUnbalanceIqPct</t>
  </si>
  <si>
    <r>
      <rPr>
        <sz val="11"/>
        <rFont val="Tahoma"/>
        <charset val="134"/>
      </rPr>
      <t>Bit0</t>
    </r>
    <r>
      <rPr>
        <sz val="11"/>
        <rFont val="宋体"/>
        <charset val="134"/>
      </rPr>
      <t>：</t>
    </r>
    <r>
      <rPr>
        <sz val="11"/>
        <rFont val="Tahoma"/>
        <charset val="134"/>
      </rPr>
      <t>LVRT</t>
    </r>
    <r>
      <rPr>
        <sz val="11"/>
        <rFont val="宋体"/>
        <charset val="134"/>
      </rPr>
      <t xml:space="preserve">使能位
</t>
    </r>
    <r>
      <rPr>
        <sz val="11"/>
        <rFont val="Tahoma"/>
        <charset val="134"/>
      </rPr>
      <t>Bit1</t>
    </r>
    <r>
      <rPr>
        <sz val="11"/>
        <rFont val="宋体"/>
        <charset val="134"/>
      </rPr>
      <t>：</t>
    </r>
    <r>
      <rPr>
        <sz val="11"/>
        <rFont val="Tahoma"/>
        <charset val="134"/>
      </rPr>
      <t>OVRT</t>
    </r>
    <r>
      <rPr>
        <sz val="11"/>
        <rFont val="宋体"/>
        <charset val="134"/>
      </rPr>
      <t xml:space="preserve">使能位
</t>
    </r>
    <r>
      <rPr>
        <sz val="11"/>
        <rFont val="Tahoma"/>
        <charset val="134"/>
      </rPr>
      <t>Bit2</t>
    </r>
    <r>
      <rPr>
        <sz val="11"/>
        <rFont val="宋体"/>
        <charset val="134"/>
      </rPr>
      <t xml:space="preserve">：零电流模式使能位
</t>
    </r>
    <r>
      <rPr>
        <sz val="11"/>
        <rFont val="Tahoma"/>
        <charset val="134"/>
      </rPr>
      <t>Bit3</t>
    </r>
    <r>
      <rPr>
        <sz val="11"/>
        <rFont val="宋体"/>
        <charset val="134"/>
      </rPr>
      <t>：继承穿越前无功电流</t>
    </r>
    <r>
      <rPr>
        <sz val="11"/>
        <rFont val="Tahoma"/>
        <charset val="134"/>
      </rPr>
      <t xml:space="preserve">
Bit4</t>
    </r>
    <r>
      <rPr>
        <sz val="11"/>
        <rFont val="宋体"/>
        <charset val="134"/>
      </rPr>
      <t>：使用跌落前的电压计算电流</t>
    </r>
    <r>
      <rPr>
        <sz val="11"/>
        <rFont val="Tahoma"/>
        <charset val="134"/>
      </rPr>
      <t xml:space="preserve">
Bit5</t>
    </r>
    <r>
      <rPr>
        <sz val="11"/>
        <rFont val="宋体"/>
        <charset val="134"/>
      </rPr>
      <t xml:space="preserve">：负序电流使能位
</t>
    </r>
    <r>
      <rPr>
        <sz val="11"/>
        <rFont val="Tahoma"/>
        <charset val="134"/>
      </rPr>
      <t>Bit8-11</t>
    </r>
    <r>
      <rPr>
        <sz val="11"/>
        <rFont val="宋体"/>
        <charset val="134"/>
      </rPr>
      <t>：电压穿越电流计算模式</t>
    </r>
  </si>
  <si>
    <r>
      <rPr>
        <sz val="11"/>
        <color theme="1"/>
        <rFont val="宋体"/>
        <charset val="134"/>
      </rPr>
      <t>进入</t>
    </r>
    <r>
      <rPr>
        <sz val="11"/>
        <color theme="1"/>
        <rFont val="Tahoma"/>
        <charset val="134"/>
      </rPr>
      <t>LVRT</t>
    </r>
    <r>
      <rPr>
        <sz val="11"/>
        <color theme="1"/>
        <rFont val="宋体"/>
        <charset val="134"/>
      </rPr>
      <t>电压值百分比</t>
    </r>
  </si>
  <si>
    <t>低压穿越第一点电压百分比</t>
  </si>
  <si>
    <t>低压穿越第一点时间</t>
  </si>
  <si>
    <t>低压穿越第二点电压百分比</t>
  </si>
  <si>
    <t>低压穿越第二点时间</t>
  </si>
  <si>
    <t>低压穿越第三点电压百分比</t>
  </si>
  <si>
    <t>低压穿越第三点时间</t>
  </si>
  <si>
    <t>低压穿越第四点电压百分比</t>
  </si>
  <si>
    <t>低压穿越第四点时间</t>
  </si>
  <si>
    <r>
      <rPr>
        <sz val="11"/>
        <color theme="1"/>
        <rFont val="宋体"/>
        <charset val="134"/>
      </rPr>
      <t>低压穿越无功电流系数</t>
    </r>
    <r>
      <rPr>
        <sz val="11"/>
        <color theme="1"/>
        <rFont val="Tahoma"/>
        <charset val="134"/>
      </rPr>
      <t>K</t>
    </r>
  </si>
  <si>
    <t>低压穿越恢复后的等待时间</t>
  </si>
  <si>
    <t>低压穿越功率回载速率</t>
  </si>
  <si>
    <r>
      <rPr>
        <sz val="11"/>
        <color theme="1"/>
        <rFont val="宋体"/>
        <charset val="134"/>
      </rPr>
      <t>进入</t>
    </r>
    <r>
      <rPr>
        <sz val="11"/>
        <color theme="1"/>
        <rFont val="Tahoma"/>
        <charset val="134"/>
      </rPr>
      <t>OVRT</t>
    </r>
    <r>
      <rPr>
        <sz val="11"/>
        <color theme="1"/>
        <rFont val="宋体"/>
        <charset val="134"/>
      </rPr>
      <t>电压值百分比</t>
    </r>
  </si>
  <si>
    <t>高压穿越第一点电压百分比</t>
  </si>
  <si>
    <t>高压穿越第一点时间</t>
  </si>
  <si>
    <t>高压穿越第二点电压百分比</t>
  </si>
  <si>
    <t>高压穿越第二点时间</t>
  </si>
  <si>
    <t>高压穿越第三点电压百分比</t>
  </si>
  <si>
    <t>高压穿越第三点时间</t>
  </si>
  <si>
    <t>高压穿越第四点电压百分比</t>
  </si>
  <si>
    <t>高压穿越第四点时间</t>
  </si>
  <si>
    <r>
      <rPr>
        <sz val="11"/>
        <color theme="1"/>
        <rFont val="宋体"/>
        <charset val="134"/>
      </rPr>
      <t>高压穿越无功电流系数</t>
    </r>
    <r>
      <rPr>
        <sz val="11"/>
        <color theme="1"/>
        <rFont val="Tahoma"/>
        <charset val="134"/>
      </rPr>
      <t>K</t>
    </r>
  </si>
  <si>
    <t>高压穿越恢复后的等待时间</t>
  </si>
  <si>
    <t>高压穿越功率回载速率</t>
  </si>
  <si>
    <t>零电流模式进入低电压百分比</t>
  </si>
  <si>
    <t>零电流模式进入高电压百分比</t>
  </si>
  <si>
    <t>低压穿越退出电压值百分比</t>
  </si>
  <si>
    <t>低压穿越无功电流计算起始电压值百分比</t>
  </si>
  <si>
    <t>高压穿越退出电压值百分比</t>
  </si>
  <si>
    <t>高压穿越无功电流计算起始电压值百分比</t>
  </si>
  <si>
    <t>不平衡穿越最大无功电流百分比</t>
  </si>
  <si>
    <t>p.u.</t>
  </si>
  <si>
    <r>
      <rPr>
        <sz val="11"/>
        <color theme="1"/>
        <rFont val="宋体"/>
        <charset val="134"/>
      </rPr>
      <t>≥</t>
    </r>
    <r>
      <rPr>
        <sz val="11"/>
        <color theme="1"/>
        <rFont val="Tahoma"/>
        <charset val="134"/>
      </rPr>
      <t>60000</t>
    </r>
  </si>
  <si>
    <r>
      <rPr>
        <sz val="11"/>
        <color theme="1"/>
        <rFont val="宋体"/>
        <charset val="134"/>
      </rPr>
      <t>＜</t>
    </r>
    <r>
      <rPr>
        <sz val="11"/>
        <color theme="1"/>
        <rFont val="Tahoma"/>
        <charset val="134"/>
      </rPr>
      <t>200ms</t>
    </r>
    <r>
      <rPr>
        <sz val="11"/>
        <color theme="1"/>
        <rFont val="宋体"/>
        <charset val="134"/>
      </rPr>
      <t>恢复到</t>
    </r>
    <r>
      <rPr>
        <sz val="11"/>
        <color theme="1"/>
        <rFont val="Tahoma"/>
        <charset val="134"/>
      </rPr>
      <t>90%Pn</t>
    </r>
    <r>
      <rPr>
        <sz val="11"/>
        <color theme="1"/>
        <rFont val="宋体"/>
        <charset val="134"/>
      </rPr>
      <t>以上</t>
    </r>
  </si>
  <si>
    <r>
      <rPr>
        <sz val="11"/>
        <color theme="1"/>
        <rFont val="宋体"/>
        <charset val="134"/>
      </rPr>
      <t>≥</t>
    </r>
    <r>
      <rPr>
        <sz val="11"/>
        <color theme="1"/>
        <rFont val="Tahoma"/>
        <charset val="134"/>
      </rPr>
      <t>100</t>
    </r>
  </si>
  <si>
    <r>
      <rPr>
        <sz val="11"/>
        <color theme="1"/>
        <rFont val="宋体"/>
        <charset val="134"/>
      </rPr>
      <t>≥</t>
    </r>
    <r>
      <rPr>
        <sz val="11"/>
        <color theme="1"/>
        <rFont val="Tahoma"/>
        <charset val="134"/>
      </rPr>
      <t>5000</t>
    </r>
  </si>
  <si>
    <t>0-5</t>
  </si>
  <si>
    <t>＞318</t>
  </si>
  <si>
    <t>20-30</t>
  </si>
  <si>
    <t>＞1332</t>
  </si>
  <si>
    <t>45-60</t>
  </si>
  <si>
    <t>＞2305</t>
  </si>
  <si>
    <t>85-90</t>
  </si>
  <si>
    <t>≥60000</t>
  </si>
  <si>
    <t>70-80</t>
  </si>
  <si>
    <t>＞3000</t>
  </si>
  <si>
    <r>
      <rPr>
        <sz val="11"/>
        <color theme="1"/>
        <rFont val="宋体"/>
        <charset val="134"/>
      </rPr>
      <t>＞5</t>
    </r>
    <r>
      <rPr>
        <sz val="11"/>
        <color theme="1"/>
        <rFont val="Tahoma"/>
        <charset val="134"/>
      </rPr>
      <t>000</t>
    </r>
  </si>
  <si>
    <r>
      <rPr>
        <sz val="11"/>
        <color theme="1"/>
        <rFont val="宋体"/>
        <charset val="134"/>
      </rPr>
      <t>＞</t>
    </r>
    <r>
      <rPr>
        <sz val="11"/>
        <color theme="1"/>
        <rFont val="Tahoma"/>
        <charset val="134"/>
      </rPr>
      <t>60000</t>
    </r>
  </si>
  <si>
    <t>＞406</t>
  </si>
  <si>
    <t>＞2444</t>
  </si>
  <si>
    <r>
      <rPr>
        <sz val="11"/>
        <rFont val="宋体"/>
        <charset val="134"/>
      </rPr>
      <t>意大利</t>
    </r>
    <r>
      <rPr>
        <sz val="11"/>
        <rFont val="Arial Unicode MS"/>
        <charset val="134"/>
      </rPr>
      <t>(0-21)</t>
    </r>
    <r>
      <rPr>
        <sz val="11"/>
        <rFont val="宋体"/>
        <charset val="134"/>
      </rPr>
      <t>外部</t>
    </r>
  </si>
  <si>
    <t>180V</t>
  </si>
  <si>
    <t>260V</t>
  </si>
  <si>
    <t>≥400</t>
  </si>
  <si>
    <t>≥1000</t>
  </si>
  <si>
    <t>≥1850</t>
  </si>
  <si>
    <t>≥3000</t>
  </si>
  <si>
    <t>≥120</t>
  </si>
  <si>
    <t>≥5000</t>
  </si>
  <si>
    <t>≥250</t>
  </si>
  <si>
    <t>≥750</t>
  </si>
  <si>
    <t>≥1250</t>
  </si>
  <si>
    <t>≥625</t>
  </si>
  <si>
    <t>≥2000</t>
  </si>
  <si>
    <t>≥500</t>
  </si>
  <si>
    <t>≥10000</t>
  </si>
  <si>
    <t>连续运行</t>
  </si>
  <si>
    <r>
      <rPr>
        <sz val="12"/>
        <rFont val="宋体"/>
        <charset val="134"/>
      </rPr>
      <t>0-</t>
    </r>
    <r>
      <rPr>
        <sz val="12"/>
        <rFont val="宋体"/>
        <charset val="134"/>
      </rPr>
      <t>5</t>
    </r>
  </si>
  <si>
    <r>
      <rPr>
        <sz val="12"/>
        <rFont val="宋体"/>
        <charset val="134"/>
      </rPr>
      <t>≥1</t>
    </r>
    <r>
      <rPr>
        <sz val="12"/>
        <rFont val="宋体"/>
        <charset val="134"/>
      </rPr>
      <t>50～≥290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</si>
  <si>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5-25</t>
    </r>
  </si>
  <si>
    <r>
      <rPr>
        <sz val="12"/>
        <rFont val="宋体"/>
        <charset val="134"/>
      </rPr>
      <t>≥5</t>
    </r>
    <r>
      <rPr>
        <sz val="12"/>
        <rFont val="宋体"/>
        <charset val="134"/>
      </rPr>
      <t>7</t>
    </r>
    <r>
      <rPr>
        <sz val="12"/>
        <rFont val="宋体"/>
        <charset val="134"/>
      </rPr>
      <t>0～≥</t>
    </r>
    <r>
      <rPr>
        <sz val="12"/>
        <rFont val="宋体"/>
        <charset val="134"/>
      </rPr>
      <t>85</t>
    </r>
    <r>
      <rPr>
        <sz val="12"/>
        <rFont val="宋体"/>
        <charset val="134"/>
      </rPr>
      <t>0</t>
    </r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</si>
  <si>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5-55</t>
    </r>
  </si>
  <si>
    <r>
      <rPr>
        <sz val="12"/>
        <rFont val="宋体"/>
        <charset val="134"/>
      </rPr>
      <t>≥1</t>
    </r>
    <r>
      <rPr>
        <sz val="12"/>
        <rFont val="宋体"/>
        <charset val="134"/>
      </rPr>
      <t>40</t>
    </r>
    <r>
      <rPr>
        <sz val="12"/>
        <rFont val="宋体"/>
        <charset val="134"/>
      </rPr>
      <t>0～≥</t>
    </r>
    <r>
      <rPr>
        <sz val="12"/>
        <rFont val="宋体"/>
        <charset val="134"/>
      </rPr>
      <t>170</t>
    </r>
    <r>
      <rPr>
        <sz val="12"/>
        <rFont val="宋体"/>
        <charset val="134"/>
      </rPr>
      <t>0</t>
    </r>
  </si>
  <si>
    <r>
      <rPr>
        <sz val="12"/>
        <rFont val="宋体"/>
        <charset val="134"/>
      </rPr>
      <t>6</t>
    </r>
    <r>
      <rPr>
        <sz val="12"/>
        <rFont val="宋体"/>
        <charset val="134"/>
      </rPr>
      <t>5-75</t>
    </r>
  </si>
  <si>
    <t>≥1950～≥2250</t>
  </si>
  <si>
    <t>≥840ms</t>
  </si>
  <si>
    <t>≥60000ms</t>
  </si>
  <si>
    <t>130＜V(建议值132）</t>
  </si>
  <si>
    <t>130≥V＞120（建议值130）</t>
  </si>
  <si>
    <t>＞0.2s（建议值240）</t>
  </si>
  <si>
    <t>120≥V＞110（建议值115）</t>
  </si>
  <si>
    <t>＞2s（建议值2100）</t>
  </si>
  <si>
    <t>≧150</t>
  </si>
  <si>
    <t>≧625</t>
  </si>
  <si>
    <t>≧1643</t>
  </si>
  <si>
    <t>≧3000</t>
  </si>
  <si>
    <t>≥6KW系统开启</t>
  </si>
  <si>
    <t>≥1900</t>
  </si>
  <si>
    <t>≥100</t>
  </si>
  <si>
    <t>&gt;100KW系统K值在2-6之间可选</t>
  </si>
  <si>
    <t>大于500KW系统，需要开启</t>
  </si>
  <si>
    <r>
      <rPr>
        <sz val="11"/>
        <rFont val="微软雅黑"/>
        <charset val="134"/>
      </rPr>
      <t>南非</t>
    </r>
    <r>
      <rPr>
        <sz val="11"/>
        <rFont val="Arial Unicode MS"/>
        <charset val="134"/>
      </rPr>
      <t>标准</t>
    </r>
  </si>
  <si>
    <r>
      <rPr>
        <sz val="11"/>
        <color rgb="FFFF0000"/>
        <rFont val="Arial Unicode MS"/>
        <charset val="134"/>
      </rPr>
      <t>1MW</t>
    </r>
    <r>
      <rPr>
        <sz val="11"/>
        <color rgb="FFFF0000"/>
        <rFont val="微软雅黑"/>
        <charset val="134"/>
      </rPr>
      <t>以上系统开启</t>
    </r>
  </si>
  <si>
    <t>1MW以上系统开启</t>
  </si>
  <si>
    <t>≥10KW开启，＜10KW不开启</t>
  </si>
  <si>
    <t>≥200</t>
  </si>
  <si>
    <t>≥950</t>
  </si>
  <si>
    <t>≥1400</t>
  </si>
  <si>
    <t>Bit0：孤岛使能寄存器</t>
  </si>
  <si>
    <t>Bit1：单相孤岛使能（用于三相逆变器）</t>
  </si>
  <si>
    <t>Bit0：绝缘阻抗使能寄存器</t>
  </si>
  <si>
    <t>Bit1：接地检测使能寄存器</t>
  </si>
  <si>
    <t>Bit0：离网PEN短接使能位</t>
  </si>
  <si>
    <t>Bit1：N线检测使能位</t>
  </si>
  <si>
    <t>Bit0：孤岛使能寄存器
Bit1：单相孤岛使能（用于三相逆变器）总使能位（自动生成）</t>
  </si>
  <si>
    <r>
      <rPr>
        <sz val="11"/>
        <color theme="1"/>
        <rFont val="Tahoma"/>
        <charset val="134"/>
      </rPr>
      <t>GFCIConfig
Bit0</t>
    </r>
    <r>
      <rPr>
        <sz val="11"/>
        <color theme="1"/>
        <rFont val="宋体"/>
        <charset val="134"/>
      </rPr>
      <t>：</t>
    </r>
    <r>
      <rPr>
        <sz val="11"/>
        <color theme="1"/>
        <rFont val="Tahoma"/>
        <charset val="134"/>
      </rPr>
      <t>GFCI</t>
    </r>
    <r>
      <rPr>
        <sz val="11"/>
        <color theme="1"/>
        <rFont val="宋体"/>
        <charset val="134"/>
      </rPr>
      <t>使能寄存器</t>
    </r>
  </si>
  <si>
    <r>
      <rPr>
        <sz val="11"/>
        <color theme="1"/>
        <rFont val="Tahoma"/>
        <charset val="134"/>
      </rPr>
      <t>IslandConfig
Bit0</t>
    </r>
    <r>
      <rPr>
        <sz val="11"/>
        <color theme="1"/>
        <rFont val="宋体"/>
        <charset val="134"/>
      </rPr>
      <t>：绝缘阻抗使能寄存器</t>
    </r>
    <r>
      <rPr>
        <sz val="11"/>
        <color theme="1"/>
        <rFont val="Tahoma"/>
        <charset val="134"/>
      </rPr>
      <t xml:space="preserve">
Bit1</t>
    </r>
    <r>
      <rPr>
        <sz val="11"/>
        <color theme="1"/>
        <rFont val="宋体"/>
        <charset val="134"/>
      </rPr>
      <t xml:space="preserve">：接地检测使能寄存器
</t>
    </r>
    <r>
      <rPr>
        <sz val="11"/>
        <color rgb="FFFF0000"/>
        <rFont val="宋体"/>
        <charset val="134"/>
      </rPr>
      <t>不需要填写</t>
    </r>
  </si>
  <si>
    <t>InsulationProtectionValue</t>
  </si>
  <si>
    <r>
      <rPr>
        <sz val="11"/>
        <color theme="1"/>
        <rFont val="Tahoma"/>
        <charset val="134"/>
      </rPr>
      <t>I</t>
    </r>
    <r>
      <rPr>
        <sz val="11"/>
        <color theme="1"/>
        <rFont val="Tahoma"/>
        <charset val="134"/>
      </rPr>
      <t>soLeakageCurrentLimit</t>
    </r>
  </si>
  <si>
    <r>
      <rPr>
        <sz val="11"/>
        <color theme="1"/>
        <rFont val="Tahoma"/>
        <charset val="134"/>
      </rPr>
      <t>G</t>
    </r>
    <r>
      <rPr>
        <sz val="11"/>
        <color theme="1"/>
        <rFont val="Tahoma"/>
        <charset val="134"/>
      </rPr>
      <t>FCILimit</t>
    </r>
  </si>
  <si>
    <t>PE_N_Config
PE和N控制寄存器
Bit0：离网PEN短接使能位
总使能位(自动生成)</t>
  </si>
  <si>
    <r>
      <rPr>
        <sz val="11"/>
        <rFont val="Tahoma"/>
        <charset val="134"/>
      </rPr>
      <t>Bit0</t>
    </r>
    <r>
      <rPr>
        <sz val="11"/>
        <rFont val="宋体"/>
        <charset val="134"/>
      </rPr>
      <t>：孤岛使能寄存器</t>
    </r>
    <r>
      <rPr>
        <sz val="11"/>
        <rFont val="Tahoma"/>
        <charset val="134"/>
      </rPr>
      <t xml:space="preserve">
Bit1</t>
    </r>
    <r>
      <rPr>
        <sz val="11"/>
        <rFont val="宋体"/>
        <charset val="134"/>
      </rPr>
      <t>：单相孤岛使能（用于三相逆变器）</t>
    </r>
  </si>
  <si>
    <t>绝缘阻抗保护值</t>
  </si>
  <si>
    <t>组件对地泄露电流限制</t>
  </si>
  <si>
    <t>漏电流限制（暂不开放，设置无效）</t>
  </si>
  <si>
    <t>Bit0：离网PEN短接使能位
Bit1：N线检测使能位</t>
  </si>
  <si>
    <t>kΩ</t>
  </si>
  <si>
    <r>
      <rPr>
        <sz val="11"/>
        <color theme="1"/>
        <rFont val="Tahoma"/>
        <charset val="134"/>
      </rPr>
      <t>m</t>
    </r>
    <r>
      <rPr>
        <sz val="11"/>
        <color theme="1"/>
        <rFont val="Tahoma"/>
        <charset val="134"/>
      </rPr>
      <t>A</t>
    </r>
  </si>
  <si>
    <r>
      <rPr>
        <sz val="11"/>
        <color theme="1"/>
        <rFont val="Tahoma"/>
        <charset val="134"/>
      </rPr>
      <t>m</t>
    </r>
    <r>
      <rPr>
        <sz val="11"/>
        <color theme="1"/>
        <rFont val="Tahoma"/>
        <charset val="134"/>
      </rPr>
      <t>A/kVA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</si>
</sst>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47">
    <font>
      <sz val="12"/>
      <name val="宋体"/>
      <charset val="134"/>
    </font>
    <font>
      <sz val="11"/>
      <color theme="1"/>
      <name val="Arial Unicode MS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4"/>
      <name val="Arial Unicode MS"/>
      <charset val="134"/>
    </font>
    <font>
      <sz val="11"/>
      <name val="Arial Unicode MS"/>
      <charset val="134"/>
    </font>
    <font>
      <sz val="11"/>
      <name val="微软雅黑"/>
      <charset val="134"/>
    </font>
    <font>
      <sz val="11"/>
      <color rgb="FFFF0000"/>
      <name val="Arial Unicode MS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1"/>
      <color theme="1"/>
      <name val="Tahoma"/>
      <charset val="134"/>
    </font>
    <font>
      <sz val="11"/>
      <name val="Tahoma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name val="Courier New"/>
      <charset val="134"/>
    </font>
    <font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</font>
    <font>
      <b/>
      <sz val="22"/>
      <color theme="1"/>
      <name val="宋体"/>
      <charset val="134"/>
    </font>
    <font>
      <sz val="24"/>
      <color rgb="FFFF0000"/>
      <name val="宋体"/>
      <charset val="134"/>
    </font>
    <font>
      <sz val="14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微软雅黑"/>
      <charset val="134"/>
    </font>
    <font>
      <sz val="11"/>
      <color rgb="FFFF0000"/>
      <name val="Tahoma"/>
      <charset val="134"/>
    </font>
  </fonts>
  <fills count="4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79857783745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859614856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82909634693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5" tint="0.3998229926450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0">
    <xf numFmtId="0" fontId="0" fillId="0" borderId="0"/>
    <xf numFmtId="42" fontId="24" fillId="0" borderId="0" applyFont="0" applyFill="0" applyBorder="0" applyAlignment="0" applyProtection="0">
      <alignment vertical="center"/>
    </xf>
    <xf numFmtId="0" fontId="12" fillId="0" borderId="0"/>
    <xf numFmtId="0" fontId="25" fillId="17" borderId="0" applyNumberFormat="0" applyBorder="0" applyAlignment="0" applyProtection="0">
      <alignment vertical="center"/>
    </xf>
    <xf numFmtId="0" fontId="12" fillId="0" borderId="0"/>
    <xf numFmtId="0" fontId="26" fillId="18" borderId="26" applyNumberFormat="0" applyAlignment="0" applyProtection="0">
      <alignment vertical="center"/>
    </xf>
    <xf numFmtId="0" fontId="12" fillId="0" borderId="0"/>
    <xf numFmtId="44" fontId="24" fillId="0" borderId="0" applyFont="0" applyFill="0" applyBorder="0" applyAlignment="0" applyProtection="0">
      <alignment vertical="center"/>
    </xf>
    <xf numFmtId="0" fontId="12" fillId="0" borderId="0"/>
    <xf numFmtId="41" fontId="24" fillId="0" borderId="0" applyFon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0" borderId="0">
      <alignment vertical="center"/>
    </xf>
    <xf numFmtId="43" fontId="24" fillId="0" borderId="0" applyFont="0" applyFill="0" applyBorder="0" applyAlignment="0" applyProtection="0">
      <alignment vertical="center"/>
    </xf>
    <xf numFmtId="0" fontId="12" fillId="0" borderId="0"/>
    <xf numFmtId="0" fontId="29" fillId="21" borderId="0" applyNumberFormat="0" applyBorder="0" applyAlignment="0" applyProtection="0">
      <alignment vertical="center"/>
    </xf>
    <xf numFmtId="0" fontId="12" fillId="0" borderId="0"/>
    <xf numFmtId="0" fontId="30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8" fillId="0" borderId="0" applyFont="0" applyFill="0" applyBorder="0" applyAlignment="0" applyProtection="0"/>
    <xf numFmtId="0" fontId="28" fillId="0" borderId="0">
      <alignment vertical="center"/>
    </xf>
    <xf numFmtId="0" fontId="24" fillId="22" borderId="27" applyNumberFormat="0" applyFon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12" fillId="0" borderId="0"/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28" fillId="0" borderId="0">
      <alignment vertical="center"/>
    </xf>
    <xf numFmtId="0" fontId="12" fillId="0" borderId="0"/>
    <xf numFmtId="0" fontId="37" fillId="0" borderId="28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2" fillId="0" borderId="29" applyNumberFormat="0" applyFill="0" applyAlignment="0" applyProtection="0">
      <alignment vertical="center"/>
    </xf>
    <xf numFmtId="0" fontId="38" fillId="25" borderId="30" applyNumberFormat="0" applyAlignment="0" applyProtection="0">
      <alignment vertical="center"/>
    </xf>
    <xf numFmtId="0" fontId="12" fillId="0" borderId="0"/>
    <xf numFmtId="0" fontId="29" fillId="26" borderId="0" applyNumberFormat="0" applyBorder="0" applyAlignment="0" applyProtection="0">
      <alignment vertical="center"/>
    </xf>
    <xf numFmtId="0" fontId="39" fillId="25" borderId="26" applyNumberFormat="0" applyAlignment="0" applyProtection="0">
      <alignment vertical="center"/>
    </xf>
    <xf numFmtId="0" fontId="40" fillId="27" borderId="31" applyNumberFormat="0" applyAlignment="0" applyProtection="0">
      <alignment vertical="center"/>
    </xf>
    <xf numFmtId="0" fontId="12" fillId="0" borderId="0"/>
    <xf numFmtId="0" fontId="25" fillId="28" borderId="0" applyNumberFormat="0" applyBorder="0" applyAlignment="0" applyProtection="0">
      <alignment vertical="center"/>
    </xf>
    <xf numFmtId="0" fontId="12" fillId="0" borderId="0"/>
    <xf numFmtId="0" fontId="29" fillId="29" borderId="0" applyNumberFormat="0" applyBorder="0" applyAlignment="0" applyProtection="0">
      <alignment vertical="center"/>
    </xf>
    <xf numFmtId="0" fontId="41" fillId="0" borderId="32" applyNumberFormat="0" applyFill="0" applyAlignment="0" applyProtection="0">
      <alignment vertical="center"/>
    </xf>
    <xf numFmtId="0" fontId="42" fillId="0" borderId="33" applyNumberFormat="0" applyFill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28" fillId="0" borderId="0">
      <alignment vertical="center"/>
    </xf>
    <xf numFmtId="0" fontId="12" fillId="0" borderId="0"/>
    <xf numFmtId="0" fontId="44" fillId="31" borderId="0" applyNumberFormat="0" applyBorder="0" applyAlignment="0" applyProtection="0">
      <alignment vertical="center"/>
    </xf>
    <xf numFmtId="0" fontId="12" fillId="0" borderId="0"/>
    <xf numFmtId="0" fontId="25" fillId="32" borderId="0" applyNumberFormat="0" applyBorder="0" applyAlignment="0" applyProtection="0">
      <alignment vertical="center"/>
    </xf>
    <xf numFmtId="0" fontId="12" fillId="0" borderId="0"/>
    <xf numFmtId="0" fontId="29" fillId="33" borderId="0" applyNumberFormat="0" applyBorder="0" applyAlignment="0" applyProtection="0">
      <alignment vertical="center"/>
    </xf>
    <xf numFmtId="0" fontId="12" fillId="0" borderId="0"/>
    <xf numFmtId="0" fontId="25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29" fillId="38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2" fillId="0" borderId="0"/>
    <xf numFmtId="0" fontId="29" fillId="39" borderId="0" applyNumberFormat="0" applyBorder="0" applyAlignment="0" applyProtection="0">
      <alignment vertical="center"/>
    </xf>
    <xf numFmtId="0" fontId="12" fillId="0" borderId="0"/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25" fillId="43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12" fillId="0" borderId="0"/>
    <xf numFmtId="0" fontId="28" fillId="0" borderId="0"/>
    <xf numFmtId="0" fontId="25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8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2" fillId="0" borderId="0"/>
    <xf numFmtId="0" fontId="12" fillId="0" borderId="0"/>
    <xf numFmtId="0" fontId="12" fillId="0" borderId="0"/>
  </cellStyleXfs>
  <cellXfs count="603">
    <xf numFmtId="0" fontId="0" fillId="0" borderId="0" xfId="0"/>
    <xf numFmtId="0" fontId="0" fillId="0" borderId="1" xfId="0" applyFill="1" applyBorder="1" applyAlignment="1">
      <alignment wrapText="1"/>
    </xf>
    <xf numFmtId="0" fontId="0" fillId="2" borderId="1" xfId="0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1" xfId="0" applyFill="1" applyBorder="1"/>
    <xf numFmtId="0" fontId="0" fillId="5" borderId="0" xfId="0" applyFill="1"/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6" borderId="1" xfId="0" applyFill="1" applyBorder="1"/>
    <xf numFmtId="0" fontId="0" fillId="6" borderId="0" xfId="0" applyFill="1"/>
    <xf numFmtId="0" fontId="0" fillId="0" borderId="1" xfId="0" applyBorder="1"/>
    <xf numFmtId="0" fontId="0" fillId="7" borderId="1" xfId="0" applyFill="1" applyBorder="1"/>
    <xf numFmtId="0" fontId="0" fillId="7" borderId="0" xfId="0" applyFill="1"/>
    <xf numFmtId="0" fontId="0" fillId="8" borderId="1" xfId="0" applyFill="1" applyBorder="1"/>
    <xf numFmtId="0" fontId="0" fillId="0" borderId="0" xfId="0" applyFill="1"/>
    <xf numFmtId="0" fontId="1" fillId="7" borderId="1" xfId="0" applyFont="1" applyFill="1" applyBorder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4" borderId="1" xfId="0" applyFill="1" applyBorder="1"/>
    <xf numFmtId="0" fontId="0" fillId="9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0" fontId="0" fillId="4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0" fillId="5" borderId="1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/>
    </xf>
    <xf numFmtId="0" fontId="0" fillId="5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6" borderId="1" xfId="0" applyNumberFormat="1" applyFont="1" applyFill="1" applyBorder="1" applyAlignment="1">
      <alignment horizontal="center" vertical="center"/>
    </xf>
    <xf numFmtId="49" fontId="4" fillId="6" borderId="1" xfId="0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2" xfId="0" applyFill="1" applyBorder="1"/>
    <xf numFmtId="0" fontId="0" fillId="0" borderId="2" xfId="0" applyFill="1" applyBorder="1"/>
    <xf numFmtId="0" fontId="0" fillId="5" borderId="1" xfId="0" applyNumberFormat="1" applyFill="1" applyBorder="1" applyAlignment="1">
      <alignment horizontal="center" vertical="center"/>
    </xf>
    <xf numFmtId="0" fontId="0" fillId="5" borderId="2" xfId="0" applyFill="1" applyBorder="1"/>
    <xf numFmtId="0" fontId="0" fillId="5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6" borderId="2" xfId="0" applyFill="1" applyBorder="1"/>
    <xf numFmtId="0" fontId="0" fillId="6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11" borderId="1" xfId="0" applyNumberFormat="1" applyFont="1" applyFill="1" applyBorder="1" applyAlignment="1">
      <alignment horizontal="center" vertical="center"/>
    </xf>
    <xf numFmtId="49" fontId="4" fillId="11" borderId="1" xfId="0" applyNumberFormat="1" applyFont="1" applyFill="1" applyBorder="1" applyAlignment="1">
      <alignment horizontal="center" vertical="center"/>
    </xf>
    <xf numFmtId="0" fontId="0" fillId="11" borderId="1" xfId="0" applyFont="1" applyFill="1" applyBorder="1" applyAlignment="1">
      <alignment horizontal="center" vertical="center"/>
    </xf>
    <xf numFmtId="49" fontId="5" fillId="11" borderId="1" xfId="0" applyNumberFormat="1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left"/>
    </xf>
    <xf numFmtId="0" fontId="6" fillId="11" borderId="1" xfId="0" applyFont="1" applyFill="1" applyBorder="1" applyAlignment="1">
      <alignment horizontal="center" vertical="center"/>
    </xf>
    <xf numFmtId="0" fontId="0" fillId="7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left"/>
    </xf>
    <xf numFmtId="0" fontId="0" fillId="7" borderId="1" xfId="0" applyNumberFormat="1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top" wrapText="1"/>
    </xf>
    <xf numFmtId="0" fontId="0" fillId="8" borderId="1" xfId="0" applyNumberFormat="1" applyFont="1" applyFill="1" applyBorder="1" applyAlignment="1">
      <alignment horizontal="center" vertical="center"/>
    </xf>
    <xf numFmtId="49" fontId="4" fillId="8" borderId="1" xfId="0" applyNumberFormat="1" applyFont="1" applyFill="1" applyBorder="1" applyAlignment="1">
      <alignment horizontal="center" vertical="center"/>
    </xf>
    <xf numFmtId="49" fontId="5" fillId="8" borderId="1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left"/>
    </xf>
    <xf numFmtId="0" fontId="0" fillId="8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top"/>
    </xf>
    <xf numFmtId="0" fontId="2" fillId="6" borderId="1" xfId="0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176" fontId="0" fillId="6" borderId="1" xfId="0" applyNumberFormat="1" applyFill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0" fontId="2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2" fillId="11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176" fontId="2" fillId="6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2" xfId="0" applyBorder="1"/>
    <xf numFmtId="0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11" borderId="1" xfId="0" applyNumberFormat="1" applyFill="1" applyBorder="1" applyAlignment="1">
      <alignment horizontal="center" vertical="center"/>
    </xf>
    <xf numFmtId="0" fontId="0" fillId="7" borderId="2" xfId="0" applyFill="1" applyBorder="1"/>
    <xf numFmtId="0" fontId="0" fillId="7" borderId="1" xfId="0" applyNumberFormat="1" applyFill="1" applyBorder="1" applyAlignment="1">
      <alignment horizontal="center" vertical="center"/>
    </xf>
    <xf numFmtId="0" fontId="2" fillId="7" borderId="1" xfId="0" applyNumberFormat="1" applyFont="1" applyFill="1" applyBorder="1" applyAlignment="1">
      <alignment horizontal="center" vertical="center"/>
    </xf>
    <xf numFmtId="0" fontId="0" fillId="7" borderId="2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8" borderId="1" xfId="0" applyNumberFormat="1" applyFill="1" applyBorder="1" applyAlignment="1">
      <alignment horizontal="center" vertical="center"/>
    </xf>
    <xf numFmtId="0" fontId="0" fillId="8" borderId="2" xfId="0" applyFill="1" applyBorder="1"/>
    <xf numFmtId="0" fontId="0" fillId="0" borderId="1" xfId="0" applyNumberForma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center" vertical="center"/>
    </xf>
    <xf numFmtId="0" fontId="12" fillId="5" borderId="1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0" fontId="0" fillId="9" borderId="1" xfId="0" applyFont="1" applyFill="1" applyBorder="1" applyAlignment="1">
      <alignment horizontal="center" vertical="center" wrapText="1"/>
    </xf>
    <xf numFmtId="49" fontId="4" fillId="9" borderId="1" xfId="0" applyNumberFormat="1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9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2" fillId="9" borderId="4" xfId="0" applyFont="1" applyFill="1" applyBorder="1" applyAlignment="1">
      <alignment horizontal="center" vertical="center"/>
    </xf>
    <xf numFmtId="0" fontId="0" fillId="6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4" borderId="1" xfId="0" applyFill="1" applyBorder="1" applyAlignment="1">
      <alignment horizontal="left"/>
    </xf>
    <xf numFmtId="0" fontId="0" fillId="9" borderId="1" xfId="0" applyNumberFormat="1" applyFont="1" applyFill="1" applyBorder="1" applyAlignment="1">
      <alignment horizontal="center" vertical="center" wrapText="1"/>
    </xf>
    <xf numFmtId="0" fontId="0" fillId="9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4" borderId="2" xfId="0" applyFill="1" applyBorder="1"/>
    <xf numFmtId="0" fontId="0" fillId="9" borderId="2" xfId="0" applyFill="1" applyBorder="1" applyAlignment="1">
      <alignment horizontal="center" vertical="center"/>
    </xf>
    <xf numFmtId="0" fontId="0" fillId="8" borderId="0" xfId="0" applyFill="1"/>
    <xf numFmtId="0" fontId="14" fillId="7" borderId="1" xfId="0" applyNumberFormat="1" applyFont="1" applyFill="1" applyBorder="1" applyAlignment="1">
      <alignment horizontal="center" vertical="center"/>
    </xf>
    <xf numFmtId="0" fontId="0" fillId="12" borderId="1" xfId="0" applyFill="1" applyBorder="1"/>
    <xf numFmtId="0" fontId="2" fillId="6" borderId="1" xfId="0" applyFont="1" applyFill="1" applyBorder="1"/>
    <xf numFmtId="0" fontId="0" fillId="0" borderId="3" xfId="0" applyFill="1" applyBorder="1"/>
    <xf numFmtId="0" fontId="0" fillId="0" borderId="0" xfId="0" applyFill="1" applyAlignment="1">
      <alignment horizontal="center" vertical="center"/>
    </xf>
    <xf numFmtId="0" fontId="0" fillId="0" borderId="0" xfId="0" applyFill="1" applyBorder="1"/>
    <xf numFmtId="0" fontId="0" fillId="13" borderId="1" xfId="0" applyFill="1" applyBorder="1"/>
    <xf numFmtId="0" fontId="0" fillId="0" borderId="1" xfId="0" applyFont="1" applyFill="1" applyBorder="1"/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1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top"/>
    </xf>
    <xf numFmtId="0" fontId="0" fillId="2" borderId="1" xfId="0" applyNumberFormat="1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0" fontId="0" fillId="4" borderId="1" xfId="0" applyNumberFormat="1" applyFont="1" applyFill="1" applyBorder="1" applyAlignment="1">
      <alignment horizontal="center" vertical="top"/>
    </xf>
    <xf numFmtId="0" fontId="0" fillId="4" borderId="1" xfId="0" applyNumberFormat="1" applyFill="1" applyBorder="1" applyAlignment="1">
      <alignment horizontal="center" vertical="top"/>
    </xf>
    <xf numFmtId="0" fontId="0" fillId="11" borderId="1" xfId="0" applyFill="1" applyBorder="1" applyAlignment="1">
      <alignment horizontal="center" vertical="top"/>
    </xf>
    <xf numFmtId="0" fontId="0" fillId="5" borderId="1" xfId="0" applyFill="1" applyBorder="1" applyAlignment="1">
      <alignment horizontal="center" vertical="top"/>
    </xf>
    <xf numFmtId="0" fontId="0" fillId="5" borderId="1" xfId="0" applyFont="1" applyFill="1" applyBorder="1" applyAlignment="1">
      <alignment horizontal="center"/>
    </xf>
    <xf numFmtId="0" fontId="10" fillId="13" borderId="1" xfId="0" applyFont="1" applyFill="1" applyBorder="1" applyAlignment="1">
      <alignment horizontal="left" vertical="center" wrapText="1"/>
    </xf>
    <xf numFmtId="0" fontId="13" fillId="13" borderId="1" xfId="0" applyFont="1" applyFill="1" applyBorder="1" applyAlignment="1">
      <alignment horizontal="left" vertical="center" wrapText="1"/>
    </xf>
    <xf numFmtId="0" fontId="10" fillId="13" borderId="1" xfId="0" applyFont="1" applyFill="1" applyBorder="1" applyAlignment="1">
      <alignment horizontal="center" vertical="center" wrapText="1"/>
    </xf>
    <xf numFmtId="0" fontId="0" fillId="13" borderId="1" xfId="0" applyFill="1" applyBorder="1" applyAlignment="1">
      <alignment horizontal="center"/>
    </xf>
    <xf numFmtId="0" fontId="0" fillId="13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top"/>
    </xf>
    <xf numFmtId="0" fontId="0" fillId="7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 vertical="top"/>
    </xf>
    <xf numFmtId="0" fontId="0" fillId="13" borderId="0" xfId="0" applyFill="1"/>
    <xf numFmtId="0" fontId="0" fillId="0" borderId="1" xfId="0" applyFont="1" applyFill="1" applyBorder="1" applyAlignment="1">
      <alignment horizontal="center"/>
    </xf>
    <xf numFmtId="0" fontId="15" fillId="2" borderId="0" xfId="0" applyFont="1" applyFill="1"/>
    <xf numFmtId="0" fontId="0" fillId="8" borderId="1" xfId="0" applyFont="1" applyFill="1" applyBorder="1" applyAlignment="1">
      <alignment horizontal="center"/>
    </xf>
    <xf numFmtId="0" fontId="12" fillId="5" borderId="1" xfId="0" applyFont="1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14" borderId="1" xfId="0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14" fillId="13" borderId="1" xfId="0" applyNumberFormat="1" applyFont="1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0" fillId="12" borderId="1" xfId="0" applyNumberFormat="1" applyFont="1" applyFill="1" applyBorder="1" applyAlignment="1">
      <alignment horizontal="center" vertical="center"/>
    </xf>
    <xf numFmtId="49" fontId="4" fillId="12" borderId="1" xfId="0" applyNumberFormat="1" applyFont="1" applyFill="1" applyBorder="1" applyAlignment="1">
      <alignment horizontal="center" vertical="center"/>
    </xf>
    <xf numFmtId="49" fontId="5" fillId="12" borderId="1" xfId="0" applyNumberFormat="1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/>
    </xf>
    <xf numFmtId="0" fontId="0" fillId="12" borderId="1" xfId="0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center" vertical="center"/>
    </xf>
    <xf numFmtId="0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center" vertical="center"/>
    </xf>
    <xf numFmtId="49" fontId="7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0" fontId="2" fillId="5" borderId="1" xfId="0" applyNumberFormat="1" applyFont="1" applyFill="1" applyBorder="1" applyAlignment="1">
      <alignment horizontal="center" vertical="center"/>
    </xf>
    <xf numFmtId="0" fontId="14" fillId="5" borderId="1" xfId="0" applyNumberFormat="1" applyFont="1" applyFill="1" applyBorder="1" applyAlignment="1">
      <alignment horizontal="center" vertical="center"/>
    </xf>
    <xf numFmtId="0" fontId="0" fillId="5" borderId="3" xfId="0" applyFill="1" applyBorder="1"/>
    <xf numFmtId="0" fontId="14" fillId="6" borderId="1" xfId="0" applyNumberFormat="1" applyFont="1" applyFill="1" applyBorder="1" applyAlignment="1">
      <alignment horizontal="center" vertical="center"/>
    </xf>
    <xf numFmtId="0" fontId="0" fillId="12" borderId="1" xfId="0" applyNumberFormat="1" applyFont="1" applyFill="1" applyBorder="1" applyAlignment="1">
      <alignment horizontal="center" vertical="top"/>
    </xf>
    <xf numFmtId="0" fontId="0" fillId="12" borderId="1" xfId="0" applyNumberFormat="1" applyFill="1" applyBorder="1" applyAlignment="1">
      <alignment horizontal="center" vertical="top"/>
    </xf>
    <xf numFmtId="0" fontId="12" fillId="6" borderId="1" xfId="0" applyFont="1" applyFill="1" applyBorder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0" fillId="12" borderId="1" xfId="0" applyFont="1" applyFill="1" applyBorder="1" applyAlignment="1">
      <alignment horizontal="center"/>
    </xf>
    <xf numFmtId="0" fontId="0" fillId="0" borderId="1" xfId="0" applyFill="1" applyBorder="1" applyAlignment="1"/>
    <xf numFmtId="0" fontId="0" fillId="9" borderId="1" xfId="0" applyFill="1" applyBorder="1"/>
    <xf numFmtId="0" fontId="0" fillId="0" borderId="0" xfId="0" applyFill="1" applyBorder="1" applyAlignment="1">
      <alignment horizontal="center" vertical="top"/>
    </xf>
    <xf numFmtId="0" fontId="0" fillId="0" borderId="0" xfId="0" applyFont="1" applyFill="1" applyBorder="1" applyAlignment="1">
      <alignment horizontal="center" vertical="top"/>
    </xf>
    <xf numFmtId="0" fontId="2" fillId="0" borderId="1" xfId="0" applyFont="1" applyFill="1" applyBorder="1"/>
    <xf numFmtId="49" fontId="0" fillId="0" borderId="1" xfId="0" applyNumberFormat="1" applyFill="1" applyBorder="1"/>
    <xf numFmtId="0" fontId="0" fillId="0" borderId="1" xfId="0" applyNumberFormat="1" applyFill="1" applyBorder="1"/>
    <xf numFmtId="0" fontId="0" fillId="0" borderId="1" xfId="0" applyFont="1" applyFill="1" applyBorder="1" applyAlignment="1">
      <alignment horizontal="center" vertical="top" wrapText="1"/>
    </xf>
    <xf numFmtId="9" fontId="0" fillId="0" borderId="1" xfId="0" applyNumberFormat="1" applyFont="1" applyFill="1" applyBorder="1" applyAlignment="1">
      <alignment horizontal="center" vertical="top"/>
    </xf>
    <xf numFmtId="0" fontId="0" fillId="2" borderId="1" xfId="0" applyFont="1" applyFill="1" applyBorder="1" applyAlignment="1">
      <alignment horizontal="center" vertical="top"/>
    </xf>
    <xf numFmtId="0" fontId="0" fillId="3" borderId="1" xfId="0" applyFill="1" applyBorder="1"/>
    <xf numFmtId="0" fontId="0" fillId="3" borderId="1" xfId="0" applyFill="1" applyBorder="1" applyAlignment="1">
      <alignment horizontal="center" vertical="top"/>
    </xf>
    <xf numFmtId="0" fontId="14" fillId="10" borderId="1" xfId="0" applyFont="1" applyFill="1" applyBorder="1" applyAlignment="1">
      <alignment horizontal="center" vertical="top" wrapText="1"/>
    </xf>
    <xf numFmtId="0" fontId="0" fillId="1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0" fillId="4" borderId="1" xfId="0" applyFont="1" applyFill="1" applyBorder="1" applyAlignment="1">
      <alignment horizontal="center" vertical="top"/>
    </xf>
    <xf numFmtId="0" fontId="10" fillId="4" borderId="1" xfId="0" applyFont="1" applyFill="1" applyBorder="1" applyAlignment="1">
      <alignment horizontal="center" vertical="top"/>
    </xf>
    <xf numFmtId="0" fontId="14" fillId="5" borderId="1" xfId="0" applyFont="1" applyFill="1" applyBorder="1" applyAlignment="1">
      <alignment horizontal="center" vertical="top"/>
    </xf>
    <xf numFmtId="0" fontId="0" fillId="5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top"/>
    </xf>
    <xf numFmtId="49" fontId="0" fillId="4" borderId="1" xfId="0" applyNumberFormat="1" applyFill="1" applyBorder="1" applyAlignment="1">
      <alignment horizontal="center" vertical="top"/>
    </xf>
    <xf numFmtId="49" fontId="0" fillId="3" borderId="1" xfId="0" applyNumberFormat="1" applyFont="1" applyFill="1" applyBorder="1" applyAlignment="1">
      <alignment horizontal="center" vertical="top"/>
    </xf>
    <xf numFmtId="49" fontId="0" fillId="5" borderId="1" xfId="0" applyNumberFormat="1" applyFill="1" applyBorder="1" applyAlignment="1">
      <alignment horizontal="center" vertical="top"/>
    </xf>
    <xf numFmtId="0" fontId="0" fillId="6" borderId="1" xfId="0" applyNumberFormat="1" applyFill="1" applyBorder="1" applyAlignment="1">
      <alignment horizontal="center" vertical="top"/>
    </xf>
    <xf numFmtId="0" fontId="0" fillId="5" borderId="1" xfId="0" applyNumberForma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11" borderId="1" xfId="0" applyFill="1" applyBorder="1"/>
    <xf numFmtId="0" fontId="1" fillId="7" borderId="1" xfId="0" applyFont="1" applyFill="1" applyBorder="1" applyAlignment="1">
      <alignment horizontal="center" vertical="top"/>
    </xf>
    <xf numFmtId="0" fontId="5" fillId="8" borderId="1" xfId="0" applyFont="1" applyFill="1" applyBorder="1" applyAlignment="1">
      <alignment horizontal="center" vertical="top"/>
    </xf>
    <xf numFmtId="0" fontId="0" fillId="11" borderId="1" xfId="0" applyFont="1" applyFill="1" applyBorder="1" applyAlignment="1">
      <alignment horizontal="center" vertical="top"/>
    </xf>
    <xf numFmtId="0" fontId="0" fillId="7" borderId="1" xfId="0" applyFont="1" applyFill="1" applyBorder="1" applyAlignment="1">
      <alignment horizontal="center" vertical="top"/>
    </xf>
    <xf numFmtId="49" fontId="0" fillId="11" borderId="1" xfId="0" applyNumberFormat="1" applyFont="1" applyFill="1" applyBorder="1" applyAlignment="1">
      <alignment horizontal="center" vertical="top"/>
    </xf>
    <xf numFmtId="49" fontId="0" fillId="11" borderId="1" xfId="0" applyNumberFormat="1" applyFill="1" applyBorder="1" applyAlignment="1">
      <alignment horizontal="center" vertical="top"/>
    </xf>
    <xf numFmtId="49" fontId="0" fillId="7" borderId="1" xfId="0" applyNumberFormat="1" applyFill="1" applyBorder="1" applyAlignment="1">
      <alignment horizontal="center" vertical="top"/>
    </xf>
    <xf numFmtId="10" fontId="0" fillId="2" borderId="1" xfId="0" applyNumberFormat="1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 vertical="top"/>
    </xf>
    <xf numFmtId="0" fontId="12" fillId="5" borderId="1" xfId="0" applyFont="1" applyFill="1" applyBorder="1"/>
    <xf numFmtId="49" fontId="12" fillId="5" borderId="1" xfId="0" applyNumberFormat="1" applyFont="1" applyFill="1" applyBorder="1" applyAlignment="1">
      <alignment horizontal="center" vertical="top"/>
    </xf>
    <xf numFmtId="0" fontId="0" fillId="9" borderId="1" xfId="0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0" fillId="12" borderId="1" xfId="0" applyFont="1" applyFill="1" applyBorder="1" applyAlignment="1">
      <alignment horizontal="center" vertical="top"/>
    </xf>
    <xf numFmtId="0" fontId="1" fillId="6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/>
    </xf>
    <xf numFmtId="0" fontId="0" fillId="5" borderId="5" xfId="0" applyFill="1" applyBorder="1" applyAlignment="1">
      <alignment horizontal="center" vertical="top"/>
    </xf>
    <xf numFmtId="0" fontId="0" fillId="0" borderId="5" xfId="0" applyFill="1" applyBorder="1" applyAlignment="1">
      <alignment horizontal="center" vertical="top"/>
    </xf>
    <xf numFmtId="0" fontId="10" fillId="12" borderId="1" xfId="0" applyFont="1" applyFill="1" applyBorder="1" applyAlignment="1">
      <alignment horizontal="center" vertical="top"/>
    </xf>
    <xf numFmtId="0" fontId="0" fillId="6" borderId="1" xfId="0" applyFont="1" applyFill="1" applyBorder="1" applyAlignment="1">
      <alignment horizontal="center" vertical="top"/>
    </xf>
    <xf numFmtId="49" fontId="0" fillId="6" borderId="1" xfId="0" applyNumberFormat="1" applyFill="1" applyBorder="1" applyAlignment="1">
      <alignment horizontal="center" vertical="top"/>
    </xf>
    <xf numFmtId="49" fontId="0" fillId="9" borderId="1" xfId="0" applyNumberFormat="1" applyFont="1" applyFill="1" applyBorder="1" applyAlignment="1">
      <alignment horizontal="center" vertical="top"/>
    </xf>
    <xf numFmtId="0" fontId="0" fillId="9" borderId="1" xfId="0" applyFill="1" applyBorder="1" applyAlignment="1">
      <alignment horizontal="center"/>
    </xf>
    <xf numFmtId="49" fontId="0" fillId="4" borderId="1" xfId="0" applyNumberFormat="1" applyFont="1" applyFill="1" applyBorder="1" applyAlignment="1">
      <alignment horizontal="center" vertical="top"/>
    </xf>
    <xf numFmtId="0" fontId="0" fillId="12" borderId="1" xfId="0" applyFill="1" applyBorder="1" applyAlignment="1">
      <alignment horizontal="center" vertical="top"/>
    </xf>
    <xf numFmtId="0" fontId="2" fillId="4" borderId="1" xfId="0" applyFont="1" applyFill="1" applyBorder="1"/>
    <xf numFmtId="49" fontId="0" fillId="4" borderId="1" xfId="0" applyNumberFormat="1" applyFill="1" applyBorder="1"/>
    <xf numFmtId="0" fontId="14" fillId="5" borderId="1" xfId="0" applyFont="1" applyFill="1" applyBorder="1"/>
    <xf numFmtId="49" fontId="0" fillId="5" borderId="1" xfId="0" applyNumberFormat="1" applyFill="1" applyBorder="1"/>
    <xf numFmtId="0" fontId="14" fillId="6" borderId="1" xfId="0" applyFont="1" applyFill="1" applyBorder="1" applyAlignment="1">
      <alignment horizontal="center"/>
    </xf>
    <xf numFmtId="0" fontId="0" fillId="4" borderId="1" xfId="0" applyNumberFormat="1" applyFill="1" applyBorder="1"/>
    <xf numFmtId="0" fontId="0" fillId="5" borderId="1" xfId="0" applyNumberFormat="1" applyFill="1" applyBorder="1"/>
    <xf numFmtId="0" fontId="0" fillId="4" borderId="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12" borderId="0" xfId="0" applyFill="1"/>
    <xf numFmtId="0" fontId="0" fillId="0" borderId="5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11" borderId="1" xfId="0" applyNumberFormat="1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0" fontId="0" fillId="2" borderId="3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3" borderId="3" xfId="0" applyFill="1" applyBorder="1" applyAlignment="1">
      <alignment horizontal="center" vertical="top"/>
    </xf>
    <xf numFmtId="0" fontId="0" fillId="5" borderId="1" xfId="0" applyFill="1" applyBorder="1" applyAlignment="1">
      <alignment wrapText="1"/>
    </xf>
    <xf numFmtId="0" fontId="0" fillId="5" borderId="3" xfId="0" applyFill="1" applyBorder="1" applyAlignment="1">
      <alignment horizontal="center" vertical="top"/>
    </xf>
    <xf numFmtId="0" fontId="0" fillId="6" borderId="1" xfId="0" applyFill="1" applyBorder="1" applyAlignment="1">
      <alignment wrapText="1"/>
    </xf>
    <xf numFmtId="0" fontId="0" fillId="6" borderId="3" xfId="0" applyFill="1" applyBorder="1" applyAlignment="1">
      <alignment horizontal="center" vertical="top"/>
    </xf>
    <xf numFmtId="0" fontId="0" fillId="10" borderId="5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0" fillId="11" borderId="3" xfId="0" applyFill="1" applyBorder="1" applyAlignment="1">
      <alignment horizontal="center" vertical="top"/>
    </xf>
    <xf numFmtId="0" fontId="0" fillId="2" borderId="3" xfId="0" applyFill="1" applyBorder="1" applyAlignment="1">
      <alignment horizontal="center"/>
    </xf>
    <xf numFmtId="0" fontId="13" fillId="0" borderId="1" xfId="0" applyFont="1" applyFill="1" applyBorder="1" applyAlignment="1">
      <alignment horizontal="left" vertical="center"/>
    </xf>
    <xf numFmtId="9" fontId="0" fillId="2" borderId="1" xfId="0" applyNumberFormat="1" applyFill="1" applyBorder="1" applyAlignment="1">
      <alignment horizontal="center" vertical="top" wrapText="1"/>
    </xf>
    <xf numFmtId="0" fontId="0" fillId="15" borderId="1" xfId="0" applyFill="1" applyBorder="1" applyAlignment="1">
      <alignment horizontal="center" vertical="center"/>
    </xf>
    <xf numFmtId="9" fontId="0" fillId="2" borderId="3" xfId="0" applyNumberFormat="1" applyFill="1" applyBorder="1" applyAlignment="1">
      <alignment horizontal="center" vertical="top" wrapText="1"/>
    </xf>
    <xf numFmtId="0" fontId="0" fillId="2" borderId="3" xfId="0" applyFont="1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14" fillId="0" borderId="1" xfId="0" applyFont="1" applyFill="1" applyBorder="1" applyAlignment="1">
      <alignment horizontal="center" vertical="top"/>
    </xf>
    <xf numFmtId="0" fontId="9" fillId="13" borderId="1" xfId="0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0" fillId="13" borderId="1" xfId="0" applyFont="1" applyFill="1" applyBorder="1" applyAlignment="1">
      <alignment horizontal="center" vertical="center" wrapText="1"/>
    </xf>
    <xf numFmtId="0" fontId="0" fillId="13" borderId="1" xfId="0" applyFont="1" applyFill="1" applyBorder="1" applyAlignment="1">
      <alignment vertical="center" wrapText="1"/>
    </xf>
    <xf numFmtId="0" fontId="0" fillId="2" borderId="3" xfId="0" applyFill="1" applyBorder="1"/>
    <xf numFmtId="0" fontId="0" fillId="11" borderId="1" xfId="0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7" borderId="3" xfId="0" applyFill="1" applyBorder="1" applyAlignment="1">
      <alignment horizontal="center" vertical="top"/>
    </xf>
    <xf numFmtId="0" fontId="14" fillId="4" borderId="3" xfId="0" applyFont="1" applyFill="1" applyBorder="1" applyAlignment="1">
      <alignment horizontal="center" vertical="top"/>
    </xf>
    <xf numFmtId="9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top" wrapText="1"/>
    </xf>
    <xf numFmtId="0" fontId="12" fillId="5" borderId="1" xfId="0" applyFont="1" applyFill="1" applyBorder="1" applyAlignment="1"/>
    <xf numFmtId="0" fontId="0" fillId="4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/>
    </xf>
    <xf numFmtId="0" fontId="0" fillId="2" borderId="0" xfId="0" applyFill="1" applyAlignment="1">
      <alignment horizontal="center"/>
    </xf>
    <xf numFmtId="0" fontId="0" fillId="4" borderId="5" xfId="0" applyFill="1" applyBorder="1" applyAlignment="1">
      <alignment horizontal="center"/>
    </xf>
    <xf numFmtId="0" fontId="17" fillId="9" borderId="1" xfId="0" applyFont="1" applyFill="1" applyBorder="1" applyAlignment="1">
      <alignment horizontal="center" vertical="center"/>
    </xf>
    <xf numFmtId="0" fontId="0" fillId="12" borderId="1" xfId="0" applyFill="1" applyBorder="1" applyAlignment="1">
      <alignment wrapText="1"/>
    </xf>
    <xf numFmtId="0" fontId="0" fillId="12" borderId="3" xfId="0" applyFill="1" applyBorder="1" applyAlignment="1">
      <alignment horizontal="center" vertical="top"/>
    </xf>
    <xf numFmtId="0" fontId="14" fillId="12" borderId="3" xfId="0" applyFont="1" applyFill="1" applyBorder="1" applyAlignment="1">
      <alignment horizontal="center" vertical="top"/>
    </xf>
    <xf numFmtId="0" fontId="0" fillId="5" borderId="1" xfId="0" applyFill="1" applyBorder="1" applyAlignment="1">
      <alignment horizontal="center" vertical="top" wrapText="1"/>
    </xf>
    <xf numFmtId="0" fontId="0" fillId="16" borderId="1" xfId="0" applyFill="1" applyBorder="1"/>
    <xf numFmtId="0" fontId="14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0" borderId="1" xfId="0" applyNumberFormat="1" applyFont="1" applyFill="1" applyBorder="1" applyAlignment="1">
      <alignment horizontal="center" vertical="top"/>
    </xf>
    <xf numFmtId="0" fontId="0" fillId="5" borderId="1" xfId="0" applyNumberFormat="1" applyFont="1" applyFill="1" applyBorder="1" applyAlignment="1">
      <alignment horizontal="center" vertical="top"/>
    </xf>
    <xf numFmtId="0" fontId="14" fillId="1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0" fontId="11" fillId="13" borderId="1" xfId="0" applyFont="1" applyFill="1" applyBorder="1" applyAlignment="1">
      <alignment horizontal="left" vertical="center"/>
    </xf>
    <xf numFmtId="0" fontId="9" fillId="13" borderId="1" xfId="0" applyFont="1" applyFill="1" applyBorder="1" applyAlignment="1">
      <alignment horizontal="left" vertical="center"/>
    </xf>
    <xf numFmtId="0" fontId="10" fillId="13" borderId="1" xfId="0" applyFont="1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top"/>
    </xf>
    <xf numFmtId="0" fontId="0" fillId="13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vertical="center"/>
    </xf>
    <xf numFmtId="0" fontId="18" fillId="0" borderId="6" xfId="0" applyFont="1" applyFill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vertical="center"/>
    </xf>
    <xf numFmtId="0" fontId="0" fillId="11" borderId="1" xfId="0" applyNumberFormat="1" applyFont="1" applyFill="1" applyBorder="1" applyAlignment="1">
      <alignment horizontal="center" vertical="top"/>
    </xf>
    <xf numFmtId="0" fontId="0" fillId="7" borderId="1" xfId="0" applyNumberFormat="1" applyFont="1" applyFill="1" applyBorder="1" applyAlignment="1">
      <alignment horizontal="center" vertical="top"/>
    </xf>
    <xf numFmtId="0" fontId="0" fillId="16" borderId="1" xfId="0" applyNumberFormat="1" applyFont="1" applyFill="1" applyBorder="1" applyAlignment="1">
      <alignment horizontal="center" vertical="center"/>
    </xf>
    <xf numFmtId="49" fontId="5" fillId="16" borderId="1" xfId="0" applyNumberFormat="1" applyFont="1" applyFill="1" applyBorder="1" applyAlignment="1">
      <alignment horizontal="center" vertical="center"/>
    </xf>
    <xf numFmtId="0" fontId="5" fillId="16" borderId="1" xfId="0" applyFont="1" applyFill="1" applyBorder="1" applyAlignment="1">
      <alignment horizontal="center" vertical="center"/>
    </xf>
    <xf numFmtId="0" fontId="0" fillId="16" borderId="1" xfId="0" applyFill="1" applyBorder="1" applyAlignment="1">
      <alignment horizontal="center" vertical="center"/>
    </xf>
    <xf numFmtId="0" fontId="0" fillId="16" borderId="1" xfId="0" applyFill="1" applyBorder="1" applyAlignment="1">
      <alignment horizontal="center" vertical="top"/>
    </xf>
    <xf numFmtId="0" fontId="0" fillId="6" borderId="0" xfId="0" applyFill="1" applyAlignment="1">
      <alignment horizontal="center" vertical="top"/>
    </xf>
    <xf numFmtId="0" fontId="0" fillId="0" borderId="0" xfId="0" applyAlignment="1">
      <alignment horizontal="center" vertical="top"/>
    </xf>
    <xf numFmtId="0" fontId="12" fillId="5" borderId="1" xfId="0" applyNumberFormat="1" applyFont="1" applyFill="1" applyBorder="1" applyAlignment="1">
      <alignment horizontal="center" vertical="top"/>
    </xf>
    <xf numFmtId="0" fontId="14" fillId="2" borderId="1" xfId="0" applyFont="1" applyFill="1" applyBorder="1" applyAlignment="1">
      <alignment horizontal="center" vertical="center"/>
    </xf>
    <xf numFmtId="0" fontId="0" fillId="2" borderId="1" xfId="0" applyFont="1" applyFill="1" applyBorder="1"/>
    <xf numFmtId="0" fontId="0" fillId="6" borderId="1" xfId="0" applyNumberFormat="1" applyFont="1" applyFill="1" applyBorder="1" applyAlignment="1">
      <alignment horizontal="center" vertical="top"/>
    </xf>
    <xf numFmtId="0" fontId="12" fillId="6" borderId="1" xfId="0" applyFont="1" applyFill="1" applyBorder="1" applyAlignment="1">
      <alignment horizontal="center" vertical="top"/>
    </xf>
    <xf numFmtId="0" fontId="10" fillId="1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3" borderId="1" xfId="0" applyNumberFormat="1" applyFont="1" applyFill="1" applyBorder="1" applyAlignment="1">
      <alignment horizontal="center" vertical="top"/>
    </xf>
    <xf numFmtId="0" fontId="0" fillId="4" borderId="1" xfId="0" applyFill="1" applyBorder="1" applyAlignment="1">
      <alignment vertical="center" wrapText="1"/>
    </xf>
    <xf numFmtId="0" fontId="0" fillId="1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0" fontId="0" fillId="3" borderId="1" xfId="0" applyNumberFormat="1" applyFill="1" applyBorder="1" applyAlignment="1">
      <alignment horizontal="center" vertical="top"/>
    </xf>
    <xf numFmtId="0" fontId="10" fillId="4" borderId="1" xfId="0" applyFont="1" applyFill="1" applyBorder="1" applyAlignment="1">
      <alignment horizontal="center" vertical="center"/>
    </xf>
    <xf numFmtId="0" fontId="0" fillId="7" borderId="1" xfId="0" applyNumberFormat="1" applyFill="1" applyBorder="1" applyAlignment="1">
      <alignment horizontal="center" vertical="top"/>
    </xf>
    <xf numFmtId="0" fontId="0" fillId="8" borderId="1" xfId="0" applyNumberFormat="1" applyFont="1" applyFill="1" applyBorder="1" applyAlignment="1">
      <alignment horizontal="center" vertical="top"/>
    </xf>
    <xf numFmtId="0" fontId="0" fillId="0" borderId="1" xfId="0" applyNumberForma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vertical="center"/>
    </xf>
    <xf numFmtId="0" fontId="0" fillId="10" borderId="1" xfId="0" applyFont="1" applyFill="1" applyBorder="1" applyAlignment="1">
      <alignment horizontal="center" vertical="center" wrapText="1"/>
    </xf>
    <xf numFmtId="0" fontId="0" fillId="2" borderId="1" xfId="14" applyFont="1" applyFill="1" applyBorder="1" applyAlignment="1">
      <alignment horizontal="center" vertical="top" wrapText="1"/>
    </xf>
    <xf numFmtId="0" fontId="0" fillId="5" borderId="1" xfId="0" applyFont="1" applyFill="1" applyBorder="1"/>
    <xf numFmtId="0" fontId="14" fillId="7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19" fillId="2" borderId="1" xfId="0" applyFont="1" applyFill="1" applyBorder="1" applyAlignment="1">
      <alignment horizontal="center" vertical="center"/>
    </xf>
    <xf numFmtId="0" fontId="0" fillId="6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5" borderId="5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center" vertical="center"/>
    </xf>
    <xf numFmtId="0" fontId="0" fillId="6" borderId="1" xfId="0" applyFont="1" applyFill="1" applyBorder="1"/>
    <xf numFmtId="0" fontId="0" fillId="5" borderId="1" xfId="0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6" xfId="0" applyNumberFormat="1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top"/>
    </xf>
    <xf numFmtId="0" fontId="0" fillId="0" borderId="1" xfId="0" applyFont="1" applyFill="1" applyBorder="1" applyAlignment="1" applyProtection="1">
      <alignment horizontal="center" vertical="center"/>
      <protection locked="0"/>
    </xf>
    <xf numFmtId="49" fontId="5" fillId="2" borderId="1" xfId="0" applyNumberFormat="1" applyFont="1" applyFill="1" applyBorder="1" applyAlignment="1">
      <alignment vertical="center"/>
    </xf>
    <xf numFmtId="0" fontId="0" fillId="7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12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2" fillId="5" borderId="0" xfId="0" applyFont="1" applyFill="1"/>
    <xf numFmtId="0" fontId="20" fillId="0" borderId="1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3" borderId="1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9" fontId="0" fillId="0" borderId="1" xfId="0" applyNumberFormat="1" applyBorder="1" applyAlignment="1">
      <alignment horizontal="center"/>
    </xf>
    <xf numFmtId="9" fontId="0" fillId="2" borderId="1" xfId="0" applyNumberFormat="1" applyFont="1" applyFill="1" applyBorder="1" applyAlignment="1">
      <alignment horizontal="center" vertical="top" wrapText="1"/>
    </xf>
    <xf numFmtId="9" fontId="0" fillId="2" borderId="2" xfId="0" applyNumberFormat="1" applyFill="1" applyBorder="1" applyAlignment="1">
      <alignment horizontal="center"/>
    </xf>
    <xf numFmtId="176" fontId="0" fillId="5" borderId="1" xfId="0" applyNumberFormat="1" applyFill="1" applyBorder="1" applyAlignment="1">
      <alignment horizontal="center"/>
    </xf>
    <xf numFmtId="0" fontId="0" fillId="0" borderId="2" xfId="0" applyFill="1" applyBorder="1" applyAlignment="1">
      <alignment wrapText="1"/>
    </xf>
    <xf numFmtId="0" fontId="0" fillId="3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177" fontId="0" fillId="2" borderId="1" xfId="0" applyNumberFormat="1" applyFill="1" applyBorder="1" applyAlignment="1">
      <alignment horizontal="center" vertical="top"/>
    </xf>
    <xf numFmtId="177" fontId="0" fillId="5" borderId="1" xfId="0" applyNumberFormat="1" applyFill="1" applyBorder="1" applyAlignment="1">
      <alignment horizontal="center" vertical="top"/>
    </xf>
    <xf numFmtId="0" fontId="0" fillId="5" borderId="2" xfId="0" applyFill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11" borderId="1" xfId="0" applyFill="1" applyBorder="1" applyAlignment="1">
      <alignment horizontal="center" vertical="top" wrapText="1"/>
    </xf>
    <xf numFmtId="176" fontId="0" fillId="2" borderId="1" xfId="0" applyNumberFormat="1" applyFill="1" applyBorder="1" applyAlignment="1">
      <alignment horizontal="center"/>
    </xf>
    <xf numFmtId="176" fontId="14" fillId="2" borderId="1" xfId="0" applyNumberFormat="1" applyFont="1" applyFill="1" applyBorder="1" applyAlignment="1">
      <alignment horizontal="center"/>
    </xf>
    <xf numFmtId="176" fontId="0" fillId="0" borderId="1" xfId="0" applyNumberFormat="1" applyFill="1" applyBorder="1" applyAlignment="1">
      <alignment horizontal="center"/>
    </xf>
    <xf numFmtId="176" fontId="0" fillId="2" borderId="1" xfId="0" applyNumberFormat="1" applyFont="1" applyFill="1" applyBorder="1" applyAlignment="1">
      <alignment horizontal="center"/>
    </xf>
    <xf numFmtId="176" fontId="2" fillId="2" borderId="1" xfId="0" applyNumberFormat="1" applyFont="1" applyFill="1" applyBorder="1" applyAlignment="1">
      <alignment horizontal="center"/>
    </xf>
    <xf numFmtId="176" fontId="0" fillId="7" borderId="1" xfId="0" applyNumberFormat="1" applyFill="1" applyBorder="1" applyAlignment="1">
      <alignment horizontal="center"/>
    </xf>
    <xf numFmtId="0" fontId="12" fillId="5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top" wrapText="1"/>
    </xf>
    <xf numFmtId="9" fontId="0" fillId="5" borderId="1" xfId="0" applyNumberFormat="1" applyFill="1" applyBorder="1" applyAlignment="1">
      <alignment horizontal="center" vertical="top"/>
    </xf>
    <xf numFmtId="0" fontId="0" fillId="9" borderId="2" xfId="0" applyFill="1" applyBorder="1" applyAlignment="1">
      <alignment horizontal="center"/>
    </xf>
    <xf numFmtId="9" fontId="0" fillId="2" borderId="1" xfId="0" applyNumberFormat="1" applyFill="1" applyBorder="1" applyAlignment="1">
      <alignment horizontal="center" vertical="top"/>
    </xf>
    <xf numFmtId="0" fontId="0" fillId="4" borderId="2" xfId="0" applyFill="1" applyBorder="1" applyAlignment="1">
      <alignment horizontal="center" vertical="center"/>
    </xf>
    <xf numFmtId="0" fontId="2" fillId="0" borderId="2" xfId="0" applyFont="1" applyFill="1" applyBorder="1"/>
    <xf numFmtId="0" fontId="2" fillId="5" borderId="1" xfId="0" applyFont="1" applyFill="1" applyBorder="1"/>
    <xf numFmtId="0" fontId="0" fillId="4" borderId="0" xfId="0" applyFill="1" applyBorder="1"/>
    <xf numFmtId="0" fontId="21" fillId="0" borderId="0" xfId="0" applyFont="1"/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0" fillId="0" borderId="0" xfId="0" applyFont="1"/>
    <xf numFmtId="0" fontId="2" fillId="0" borderId="0" xfId="0" applyFont="1"/>
    <xf numFmtId="0" fontId="14" fillId="0" borderId="0" xfId="0" applyFont="1"/>
    <xf numFmtId="0" fontId="20" fillId="0" borderId="0" xfId="0" applyFont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31" fontId="0" fillId="0" borderId="11" xfId="0" applyNumberForma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12" fillId="0" borderId="1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wrapText="1"/>
    </xf>
    <xf numFmtId="0" fontId="0" fillId="0" borderId="12" xfId="0" applyBorder="1" applyAlignment="1">
      <alignment horizontal="center" vertical="center"/>
    </xf>
    <xf numFmtId="31" fontId="0" fillId="0" borderId="2" xfId="0" applyNumberForma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31" fontId="0" fillId="0" borderId="11" xfId="0" applyNumberFormat="1" applyBorder="1" applyAlignment="1">
      <alignment horizontal="center"/>
    </xf>
    <xf numFmtId="31" fontId="0" fillId="0" borderId="2" xfId="0" applyNumberForma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2" xfId="0" applyBorder="1" applyAlignment="1">
      <alignment horizontal="center"/>
    </xf>
    <xf numFmtId="31" fontId="0" fillId="0" borderId="13" xfId="0" applyNumberFormat="1" applyBorder="1" applyAlignment="1">
      <alignment horizontal="center"/>
    </xf>
    <xf numFmtId="31" fontId="0" fillId="0" borderId="14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12" fillId="0" borderId="15" xfId="0" applyFont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6" xfId="0" applyBorder="1" applyAlignment="1">
      <alignment horizontal="center"/>
    </xf>
    <xf numFmtId="31" fontId="0" fillId="0" borderId="17" xfId="0" applyNumberFormat="1" applyBorder="1" applyAlignment="1">
      <alignment horizontal="center"/>
    </xf>
    <xf numFmtId="31" fontId="0" fillId="0" borderId="18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0" xfId="0" applyBorder="1" applyAlignment="1">
      <alignment horizontal="center"/>
    </xf>
    <xf numFmtId="0" fontId="0" fillId="0" borderId="15" xfId="0" applyBorder="1" applyAlignment="1">
      <alignment horizontal="center" wrapText="1"/>
    </xf>
    <xf numFmtId="31" fontId="0" fillId="0" borderId="15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1" xfId="0" applyBorder="1" applyAlignment="1">
      <alignment horizontal="center" wrapText="1"/>
    </xf>
    <xf numFmtId="0" fontId="0" fillId="0" borderId="15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31" fontId="0" fillId="0" borderId="22" xfId="0" applyNumberFormat="1" applyBorder="1" applyAlignment="1">
      <alignment horizontal="center"/>
    </xf>
    <xf numFmtId="31" fontId="0" fillId="0" borderId="23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22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31" fontId="0" fillId="0" borderId="19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5" xfId="0" applyBorder="1" applyAlignment="1">
      <alignment horizontal="center" wrapText="1"/>
    </xf>
    <xf numFmtId="31" fontId="0" fillId="0" borderId="13" xfId="0" applyNumberFormat="1" applyFont="1" applyBorder="1" applyAlignment="1">
      <alignment horizontal="center"/>
    </xf>
    <xf numFmtId="0" fontId="0" fillId="0" borderId="15" xfId="0" applyFont="1" applyBorder="1" applyAlignment="1">
      <alignment horizontal="center" wrapText="1"/>
    </xf>
  </cellXfs>
  <cellStyles count="230">
    <cellStyle name="常规" xfId="0" builtinId="0"/>
    <cellStyle name="货币[0]" xfId="1" builtinId="7"/>
    <cellStyle name="常规 2 2 2 2" xfId="2"/>
    <cellStyle name="20% - 强调文字颜色 3" xfId="3" builtinId="38"/>
    <cellStyle name="常规 2 2 2 5 3 2" xfId="4"/>
    <cellStyle name="输入" xfId="5" builtinId="20"/>
    <cellStyle name="常规 2 2 4" xfId="6"/>
    <cellStyle name="货币" xfId="7" builtinId="4"/>
    <cellStyle name="常规 3 4 3" xfId="8"/>
    <cellStyle name="千位分隔[0]" xfId="9" builtinId="6"/>
    <cellStyle name="40% - 强调文字颜色 3" xfId="10" builtinId="39"/>
    <cellStyle name="差" xfId="11" builtinId="27"/>
    <cellStyle name="常规 7 3" xfId="12"/>
    <cellStyle name="千位分隔" xfId="13" builtinId="3"/>
    <cellStyle name="常规 2 2 2 2 2 2" xfId="14"/>
    <cellStyle name="60% - 强调文字颜色 3" xfId="15" builtinId="40"/>
    <cellStyle name="常规 3 6 3" xfId="16"/>
    <cellStyle name="超链接" xfId="17" builtinId="8"/>
    <cellStyle name="百分比" xfId="18" builtinId="5"/>
    <cellStyle name="已访问的超链接" xfId="19" builtinId="9"/>
    <cellStyle name="百分比 2" xfId="20"/>
    <cellStyle name="常规 6" xfId="21"/>
    <cellStyle name="注释" xfId="22" builtinId="10"/>
    <cellStyle name="60% - 强调文字颜色 2" xfId="23" builtinId="36"/>
    <cellStyle name="标题 4" xfId="24" builtinId="19"/>
    <cellStyle name="警告文本" xfId="25" builtinId="11"/>
    <cellStyle name="常规 5 2" xfId="26"/>
    <cellStyle name="常规 2 2 2 4 2 3" xfId="27"/>
    <cellStyle name="标题" xfId="28" builtinId="15"/>
    <cellStyle name="解释性文本" xfId="29" builtinId="53"/>
    <cellStyle name="标题 1" xfId="30" builtinId="16"/>
    <cellStyle name="常规 5 2 2" xfId="31"/>
    <cellStyle name="常规 2 2 2 4 2 3 2" xfId="32"/>
    <cellStyle name="标题 2" xfId="33" builtinId="17"/>
    <cellStyle name="60% - 强调文字颜色 1" xfId="34" builtinId="32"/>
    <cellStyle name="标题 3" xfId="35" builtinId="18"/>
    <cellStyle name="输出" xfId="36" builtinId="21"/>
    <cellStyle name="常规 2 2 2 2 2 3" xfId="37"/>
    <cellStyle name="60% - 强调文字颜色 4" xfId="38" builtinId="44"/>
    <cellStyle name="计算" xfId="39" builtinId="22"/>
    <cellStyle name="检查单元格" xfId="40" builtinId="23"/>
    <cellStyle name="常规 8 3" xfId="41"/>
    <cellStyle name="20% - 强调文字颜色 6" xfId="42" builtinId="50"/>
    <cellStyle name="常规 2 2 2 5" xfId="43"/>
    <cellStyle name="强调文字颜色 2" xfId="44" builtinId="33"/>
    <cellStyle name="链接单元格" xfId="45" builtinId="24"/>
    <cellStyle name="汇总" xfId="46" builtinId="25"/>
    <cellStyle name="好" xfId="47" builtinId="26"/>
    <cellStyle name="常规 7 2 2" xfId="48"/>
    <cellStyle name="常规 2 2 2 2 3" xfId="49"/>
    <cellStyle name="适中" xfId="50" builtinId="28"/>
    <cellStyle name="常规 8 2" xfId="51"/>
    <cellStyle name="20% - 强调文字颜色 5" xfId="52" builtinId="46"/>
    <cellStyle name="常规 2 2 2 4" xfId="53"/>
    <cellStyle name="强调文字颜色 1" xfId="54" builtinId="29"/>
    <cellStyle name="常规 2 2 2" xfId="55"/>
    <cellStyle name="20% - 强调文字颜色 1" xfId="56" builtinId="30"/>
    <cellStyle name="40% - 强调文字颜色 1" xfId="57" builtinId="31"/>
    <cellStyle name="20% - 强调文字颜色 2" xfId="58" builtinId="34"/>
    <cellStyle name="40% - 强调文字颜色 2" xfId="59" builtinId="35"/>
    <cellStyle name="常规 3 4 3 2" xfId="60"/>
    <cellStyle name="常规 2 2 2 6" xfId="61"/>
    <cellStyle name="强调文字颜色 3" xfId="62" builtinId="37"/>
    <cellStyle name="常规 2 2 2 3 2 2" xfId="63"/>
    <cellStyle name="常规 3 4 3 3" xfId="64"/>
    <cellStyle name="常规 2 2 2 7" xfId="65"/>
    <cellStyle name="强调文字颜色 4" xfId="66" builtinId="41"/>
    <cellStyle name="常规 2 2 2 3" xfId="67"/>
    <cellStyle name="20% - 强调文字颜色 4" xfId="68" builtinId="42"/>
    <cellStyle name="40% - 强调文字颜色 4" xfId="69" builtinId="43"/>
    <cellStyle name="强调文字颜色 5" xfId="70" builtinId="45"/>
    <cellStyle name="常规 3 3 4 2" xfId="71"/>
    <cellStyle name="常规 2 2" xfId="72"/>
    <cellStyle name="40% - 强调文字颜色 5" xfId="73" builtinId="47"/>
    <cellStyle name="60% - 强调文字颜色 5" xfId="74" builtinId="48"/>
    <cellStyle name="强调文字颜色 6" xfId="75" builtinId="49"/>
    <cellStyle name="常规 2 2 2 2 3 2" xfId="76"/>
    <cellStyle name="常规 10" xfId="77"/>
    <cellStyle name="40% - 强调文字颜色 6" xfId="78" builtinId="51"/>
    <cellStyle name="60% - 强调文字颜色 6" xfId="79" builtinId="52"/>
    <cellStyle name="常规 3 3 4" xfId="80"/>
    <cellStyle name="常规 2" xfId="81"/>
    <cellStyle name="常规 2 2 2 2 2" xfId="82"/>
    <cellStyle name="常规 2 2 2 2 2 2 2" xfId="83"/>
    <cellStyle name="常规 2 2 2 3 2" xfId="84"/>
    <cellStyle name="常规 2 2 2 3 2 2 2" xfId="85"/>
    <cellStyle name="常规 2 2 2 3 2 2 2 2" xfId="86"/>
    <cellStyle name="常规 2 4 2" xfId="87"/>
    <cellStyle name="常规 2 2 2 3 2 2 3" xfId="88"/>
    <cellStyle name="常规 2 2 2 3 2 3" xfId="89"/>
    <cellStyle name="常规 2 2 2 3 2 3 2" xfId="90"/>
    <cellStyle name="常规 2 2 2 3 3" xfId="91"/>
    <cellStyle name="常规 2 2 2 3 3 2" xfId="92"/>
    <cellStyle name="常规 2 2 2 3 3 2 2" xfId="93"/>
    <cellStyle name="常规 2 2 2 3 3 3" xfId="94"/>
    <cellStyle name="常规 2 2 2 3 4" xfId="95"/>
    <cellStyle name="常规 2 2 2 3 4 2" xfId="96"/>
    <cellStyle name="常规 2 2 2 4 2" xfId="97"/>
    <cellStyle name="常规 2 2 2 4 2 2" xfId="98"/>
    <cellStyle name="常规 2 2 2 4 2 2 2" xfId="99"/>
    <cellStyle name="常规 2 2 2 4 2 2 2 2" xfId="100"/>
    <cellStyle name="常规 2 2 2 4 2 2 3" xfId="101"/>
    <cellStyle name="常规 2 2 2 4 3" xfId="102"/>
    <cellStyle name="常规 2 2 2 4 3 2" xfId="103"/>
    <cellStyle name="常规 2 2 2 4 3 2 2" xfId="104"/>
    <cellStyle name="常规 6 2" xfId="105"/>
    <cellStyle name="常规 2 2 2 4 3 3" xfId="106"/>
    <cellStyle name="常规 2 2 2 4 4" xfId="107"/>
    <cellStyle name="常规 2 2 2 4 4 2" xfId="108"/>
    <cellStyle name="常规 2 2 2 5 2" xfId="109"/>
    <cellStyle name="常规 2 2 2 5 2 2" xfId="110"/>
    <cellStyle name="常规 2 2 2 5 2 2 2" xfId="111"/>
    <cellStyle name="常规 2 3 3 3" xfId="112"/>
    <cellStyle name="常规 2 2 2 5 2 2 2 2" xfId="113"/>
    <cellStyle name="常规 2 2 2 5 2 2 3" xfId="114"/>
    <cellStyle name="常规 2 2 2 5 2 3" xfId="115"/>
    <cellStyle name="常规 2 2 2 5 2 3 2" xfId="116"/>
    <cellStyle name="常规 2 2 2 5 3" xfId="117"/>
    <cellStyle name="常规 2 2 2 5 3 2 2" xfId="118"/>
    <cellStyle name="常规 2 2 2 5 3 3" xfId="119"/>
    <cellStyle name="常规 2 2 2 5 4" xfId="120"/>
    <cellStyle name="常规 2 2 2 5 4 2" xfId="121"/>
    <cellStyle name="常规 3 4 3 2 2" xfId="122"/>
    <cellStyle name="常规 2 2 2 6 2" xfId="123"/>
    <cellStyle name="常规 2 2 2 6 2 2" xfId="124"/>
    <cellStyle name="常规 2 2 2 6 3" xfId="125"/>
    <cellStyle name="常规 2 5" xfId="126"/>
    <cellStyle name="常规 2 2 2 7 2" xfId="127"/>
    <cellStyle name="常规 2 2 3" xfId="128"/>
    <cellStyle name="常规 2 2 3 2" xfId="129"/>
    <cellStyle name="常规 3 4 4" xfId="130"/>
    <cellStyle name="常规 2 2 3 2 2" xfId="131"/>
    <cellStyle name="常规 3 4 4 2" xfId="132"/>
    <cellStyle name="常规 3 3 2 2 3" xfId="133"/>
    <cellStyle name="常规 2 2 3 2 2 2" xfId="134"/>
    <cellStyle name="常规 8 2 2" xfId="135"/>
    <cellStyle name="常规 2 2 3 2 3" xfId="136"/>
    <cellStyle name="常规 2 2 3 3" xfId="137"/>
    <cellStyle name="常规 3 5 4" xfId="138"/>
    <cellStyle name="常规 2 2 3 3 2" xfId="139"/>
    <cellStyle name="常规 2 2 4 2" xfId="140"/>
    <cellStyle name="常规 2 2 4 2 2" xfId="141"/>
    <cellStyle name="常规 2 2 4 3" xfId="142"/>
    <cellStyle name="常规 2 2 5" xfId="143"/>
    <cellStyle name="常规 2 2 5 2" xfId="144"/>
    <cellStyle name="常规 2 3" xfId="145"/>
    <cellStyle name="常规 2 3 2" xfId="146"/>
    <cellStyle name="常规 2 3 2 2" xfId="147"/>
    <cellStyle name="常规 2 3 2 2 2" xfId="148"/>
    <cellStyle name="常规 2 3 2 2 2 2" xfId="149"/>
    <cellStyle name="常规 2 3 2 2 3" xfId="150"/>
    <cellStyle name="常规 2 3 2 3" xfId="151"/>
    <cellStyle name="常规 2 3 2 3 2" xfId="152"/>
    <cellStyle name="常规 2 3 3" xfId="153"/>
    <cellStyle name="常规 2 3 3 2" xfId="154"/>
    <cellStyle name="常规 2 3 3 2 2" xfId="155"/>
    <cellStyle name="常规 2 3 4" xfId="156"/>
    <cellStyle name="常规 2 3 4 2" xfId="157"/>
    <cellStyle name="常规 2 4" xfId="158"/>
    <cellStyle name="常规 2 4 2 2" xfId="159"/>
    <cellStyle name="常规 2 4 2 2 2" xfId="160"/>
    <cellStyle name="常规 2 4 2 3" xfId="161"/>
    <cellStyle name="常规 2 4 3" xfId="162"/>
    <cellStyle name="常规 2 4 3 2" xfId="163"/>
    <cellStyle name="常规 2 5 2" xfId="164"/>
    <cellStyle name="常规 2 5 2 2" xfId="165"/>
    <cellStyle name="常规 2 5 3" xfId="166"/>
    <cellStyle name="常规 3 5 2 2 2 2" xfId="167"/>
    <cellStyle name="常规 2 6" xfId="168"/>
    <cellStyle name="常规 2 6 2" xfId="169"/>
    <cellStyle name="常规 3" xfId="170"/>
    <cellStyle name="常规 3 2" xfId="171"/>
    <cellStyle name="常规 3 2 2" xfId="172"/>
    <cellStyle name="常规 3 2 2 2" xfId="173"/>
    <cellStyle name="常规 3 2 2 2 2" xfId="174"/>
    <cellStyle name="常规 3 2 2 3" xfId="175"/>
    <cellStyle name="常规 3 2 3" xfId="176"/>
    <cellStyle name="常规 3 2 3 2" xfId="177"/>
    <cellStyle name="常规 3 3" xfId="178"/>
    <cellStyle name="常规 3 3 2" xfId="179"/>
    <cellStyle name="常规 3 3 2 2" xfId="180"/>
    <cellStyle name="常规 3 3 2 2 2" xfId="181"/>
    <cellStyle name="常规 3 3 2 2 2 2" xfId="182"/>
    <cellStyle name="常规 3 3 2 3" xfId="183"/>
    <cellStyle name="常规 3 3 2 3 2" xfId="184"/>
    <cellStyle name="常规 3 3 3" xfId="185"/>
    <cellStyle name="常规 3 3 3 2" xfId="186"/>
    <cellStyle name="常规 3 3 3 2 2" xfId="187"/>
    <cellStyle name="常规 3 3 3 3" xfId="188"/>
    <cellStyle name="常规 3 4" xfId="189"/>
    <cellStyle name="常规 3 4 2" xfId="190"/>
    <cellStyle name="常规 3 4 2 2" xfId="191"/>
    <cellStyle name="常规 3 4 2 2 2" xfId="192"/>
    <cellStyle name="常规 3 4 2 2 2 2" xfId="193"/>
    <cellStyle name="常规 3 4 2 2 3" xfId="194"/>
    <cellStyle name="常规 3 7 2" xfId="195"/>
    <cellStyle name="常规 3 4 2 3" xfId="196"/>
    <cellStyle name="常规 3 4 2 3 2" xfId="197"/>
    <cellStyle name="常规 3 5" xfId="198"/>
    <cellStyle name="常规 3 5 2" xfId="199"/>
    <cellStyle name="常规 3 5 2 2" xfId="200"/>
    <cellStyle name="常规 3 5 2 2 2" xfId="201"/>
    <cellStyle name="常规 3 5 2 2 3" xfId="202"/>
    <cellStyle name="常规 3 5 2 3" xfId="203"/>
    <cellStyle name="常规 3 5 2 3 2" xfId="204"/>
    <cellStyle name="常规 3 5 3" xfId="205"/>
    <cellStyle name="常规 3 5 3 2" xfId="206"/>
    <cellStyle name="常规 3 5 3 2 2" xfId="207"/>
    <cellStyle name="常规 3 5 3 3" xfId="208"/>
    <cellStyle name="常规 3 5 4 2" xfId="209"/>
    <cellStyle name="常规 3 6" xfId="210"/>
    <cellStyle name="常规 3 6 2" xfId="211"/>
    <cellStyle name="常规 3 6 2 2" xfId="212"/>
    <cellStyle name="常规 3 7" xfId="213"/>
    <cellStyle name="常规 4" xfId="214"/>
    <cellStyle name="常规 4 2" xfId="215"/>
    <cellStyle name="常规 4 2 2" xfId="216"/>
    <cellStyle name="常规 4 2 2 2" xfId="217"/>
    <cellStyle name="常规 4 2 3" xfId="218"/>
    <cellStyle name="常规 4 3" xfId="219"/>
    <cellStyle name="常规 4 3 2" xfId="220"/>
    <cellStyle name="常规 5" xfId="221"/>
    <cellStyle name="常规 5 3" xfId="222"/>
    <cellStyle name="常规 6 2 2" xfId="223"/>
    <cellStyle name="常规 6 3" xfId="224"/>
    <cellStyle name="常规 7" xfId="225"/>
    <cellStyle name="常规 7 2" xfId="226"/>
    <cellStyle name="常规 8" xfId="227"/>
    <cellStyle name="常规 9" xfId="228"/>
    <cellStyle name="常规 9 2" xfId="22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7"/>
  <sheetViews>
    <sheetView topLeftCell="A19" workbookViewId="0">
      <selection activeCell="J19" sqref="J19"/>
    </sheetView>
  </sheetViews>
  <sheetFormatPr defaultColWidth="9" defaultRowHeight="15"/>
  <cols>
    <col min="1" max="1" width="20.5" style="539" customWidth="1"/>
    <col min="2" max="2" width="13.2" style="539" customWidth="1"/>
    <col min="3" max="5" width="9" style="539"/>
    <col min="6" max="6" width="15.6" style="539" customWidth="1"/>
    <col min="7" max="8" width="9" style="539"/>
    <col min="9" max="9" width="13.4" style="539" customWidth="1"/>
    <col min="10" max="10" width="15" style="539" customWidth="1"/>
    <col min="11" max="11" width="9" style="539"/>
    <col min="86" max="16384" width="9" style="539"/>
  </cols>
  <sheetData>
    <row r="1" s="5" customFormat="1" ht="36" customHeight="1" spans="1:11">
      <c r="A1" s="540" t="s">
        <v>0</v>
      </c>
      <c r="B1" s="541">
        <v>6</v>
      </c>
      <c r="C1" s="540" t="s">
        <v>1</v>
      </c>
      <c r="D1" s="542" t="s">
        <v>2</v>
      </c>
      <c r="E1" s="542"/>
      <c r="F1" s="542"/>
      <c r="G1" s="543"/>
      <c r="H1" s="543" t="s">
        <v>3</v>
      </c>
      <c r="I1" s="543" t="s">
        <v>4</v>
      </c>
      <c r="J1" s="543"/>
      <c r="K1" s="543"/>
    </row>
    <row r="2" s="5" customFormat="1" spans="1:11">
      <c r="A2"/>
      <c r="B2"/>
      <c r="C2"/>
      <c r="D2"/>
      <c r="E2"/>
      <c r="F2"/>
      <c r="G2"/>
      <c r="H2"/>
      <c r="I2"/>
      <c r="J2"/>
      <c r="K2"/>
    </row>
    <row r="3" s="5" customFormat="1" spans="1:11">
      <c r="A3" s="544" t="s">
        <v>5</v>
      </c>
      <c r="B3" s="543"/>
      <c r="C3" s="543"/>
      <c r="D3" s="543"/>
      <c r="E3" s="543"/>
      <c r="F3" s="543"/>
      <c r="G3" s="543"/>
      <c r="H3" s="543"/>
      <c r="I3" s="543"/>
      <c r="J3" s="543"/>
      <c r="K3" s="543"/>
    </row>
    <row r="4" s="5" customFormat="1" spans="1:11">
      <c r="A4" s="543" t="s">
        <v>6</v>
      </c>
      <c r="B4"/>
      <c r="C4"/>
      <c r="D4"/>
      <c r="E4"/>
      <c r="F4" s="543"/>
      <c r="G4" s="543"/>
      <c r="H4" s="543"/>
      <c r="I4" s="543"/>
      <c r="J4"/>
      <c r="K4"/>
    </row>
    <row r="5" s="5" customFormat="1" spans="1:11">
      <c r="A5" s="543" t="s">
        <v>7</v>
      </c>
      <c r="B5" s="544"/>
      <c r="C5"/>
      <c r="D5"/>
      <c r="E5"/>
      <c r="F5"/>
      <c r="G5"/>
      <c r="H5"/>
      <c r="I5"/>
      <c r="J5"/>
      <c r="K5"/>
    </row>
    <row r="6" s="5" customFormat="1" spans="1:11">
      <c r="A6" s="545" t="s">
        <v>8</v>
      </c>
      <c r="B6" s="544"/>
      <c r="C6"/>
      <c r="D6"/>
      <c r="E6"/>
      <c r="F6"/>
      <c r="G6"/>
      <c r="H6"/>
      <c r="I6"/>
      <c r="J6"/>
      <c r="K6"/>
    </row>
    <row r="7" s="5" customFormat="1" spans="1:11">
      <c r="A7" s="545" t="s">
        <v>9</v>
      </c>
      <c r="B7"/>
      <c r="C7"/>
      <c r="D7"/>
      <c r="E7"/>
      <c r="F7"/>
      <c r="G7"/>
      <c r="H7"/>
      <c r="I7"/>
      <c r="J7"/>
      <c r="K7"/>
    </row>
    <row r="8" s="5" customFormat="1" spans="1:11">
      <c r="A8" s="546" t="s">
        <v>10</v>
      </c>
      <c r="B8"/>
      <c r="C8"/>
      <c r="D8"/>
      <c r="E8"/>
      <c r="F8"/>
      <c r="G8"/>
      <c r="H8"/>
      <c r="I8"/>
      <c r="J8"/>
      <c r="K8"/>
    </row>
    <row r="9" s="5" customFormat="1" spans="1:11">
      <c r="A9"/>
      <c r="B9"/>
      <c r="C9"/>
      <c r="D9"/>
      <c r="E9"/>
      <c r="F9"/>
      <c r="G9"/>
      <c r="H9"/>
      <c r="I9"/>
      <c r="J9"/>
      <c r="K9"/>
    </row>
    <row r="10" s="5" customFormat="1" spans="1:11">
      <c r="A10" s="544" t="s">
        <v>11</v>
      </c>
      <c r="B10"/>
      <c r="C10"/>
      <c r="D10"/>
      <c r="E10"/>
      <c r="F10"/>
      <c r="G10"/>
      <c r="H10"/>
      <c r="I10"/>
      <c r="J10"/>
      <c r="K10"/>
    </row>
    <row r="11" s="5" customFormat="1" spans="1:11">
      <c r="A11" s="543" t="s">
        <v>12</v>
      </c>
      <c r="B11"/>
      <c r="C11"/>
      <c r="D11"/>
      <c r="E11"/>
      <c r="F11"/>
      <c r="G11"/>
      <c r="H11"/>
      <c r="I11"/>
      <c r="J11"/>
      <c r="K11"/>
    </row>
    <row r="12" s="5" customFormat="1" spans="1:11">
      <c r="A12" s="543" t="s">
        <v>13</v>
      </c>
      <c r="B12"/>
      <c r="C12"/>
      <c r="D12"/>
      <c r="E12"/>
      <c r="F12"/>
      <c r="G12"/>
      <c r="H12"/>
      <c r="I12"/>
      <c r="J12"/>
      <c r="K12"/>
    </row>
    <row r="13" s="5" customFormat="1" spans="1:11">
      <c r="A13" s="543" t="s">
        <v>14</v>
      </c>
      <c r="B13"/>
      <c r="C13"/>
      <c r="D13"/>
      <c r="E13"/>
      <c r="F13"/>
      <c r="G13"/>
      <c r="H13"/>
      <c r="I13"/>
      <c r="J13"/>
      <c r="K13"/>
    </row>
    <row r="14" s="5" customFormat="1" spans="1:11">
      <c r="A14" s="544" t="s">
        <v>15</v>
      </c>
      <c r="B14"/>
      <c r="C14"/>
      <c r="D14"/>
      <c r="E14"/>
      <c r="F14"/>
      <c r="G14"/>
      <c r="H14"/>
      <c r="I14"/>
      <c r="J14"/>
      <c r="K14"/>
    </row>
    <row r="15" s="5" customFormat="1" spans="1:11">
      <c r="A15"/>
      <c r="B15"/>
      <c r="C15"/>
      <c r="D15"/>
      <c r="E15"/>
      <c r="F15"/>
      <c r="G15"/>
      <c r="H15"/>
      <c r="I15"/>
      <c r="J15"/>
      <c r="K15"/>
    </row>
    <row r="16" s="5" customFormat="1" spans="1:11">
      <c r="A16" s="544" t="s">
        <v>16</v>
      </c>
      <c r="B16"/>
      <c r="C16"/>
      <c r="D16"/>
      <c r="E16"/>
      <c r="F16"/>
      <c r="G16"/>
      <c r="H16"/>
      <c r="I16"/>
      <c r="J16"/>
      <c r="K16"/>
    </row>
    <row r="17" s="5" customFormat="1" ht="15.75" spans="1:11">
      <c r="A17"/>
      <c r="B17" s="543" t="s">
        <v>17</v>
      </c>
      <c r="C17"/>
      <c r="D17"/>
      <c r="E17"/>
      <c r="F17"/>
      <c r="G17"/>
      <c r="H17"/>
      <c r="I17"/>
      <c r="J17"/>
      <c r="K17"/>
    </row>
    <row r="18" s="5" customFormat="1" spans="1:11">
      <c r="A18" s="547" t="s">
        <v>18</v>
      </c>
      <c r="B18" s="548"/>
      <c r="C18" s="549" t="s">
        <v>19</v>
      </c>
      <c r="D18" s="548"/>
      <c r="E18" s="549" t="s">
        <v>20</v>
      </c>
      <c r="F18" s="548"/>
      <c r="G18" s="549" t="s">
        <v>21</v>
      </c>
      <c r="H18" s="550"/>
      <c r="I18"/>
      <c r="J18"/>
      <c r="K18"/>
    </row>
    <row r="19" s="5" customFormat="1" ht="100.8" customHeight="1" spans="1:11">
      <c r="A19" s="551">
        <v>45006</v>
      </c>
      <c r="B19" s="105"/>
      <c r="C19" s="552" t="s">
        <v>22</v>
      </c>
      <c r="D19" s="105"/>
      <c r="E19" s="553" t="s">
        <v>23</v>
      </c>
      <c r="F19" s="554"/>
      <c r="G19" s="552" t="s">
        <v>24</v>
      </c>
      <c r="H19" s="555"/>
      <c r="I19"/>
      <c r="J19"/>
      <c r="K19"/>
    </row>
    <row r="20" s="5" customFormat="1" ht="196.8" customHeight="1" spans="1:11">
      <c r="A20" s="551">
        <v>45001</v>
      </c>
      <c r="B20" s="105"/>
      <c r="C20" s="556" t="s">
        <v>25</v>
      </c>
      <c r="D20" s="105"/>
      <c r="E20" s="557" t="s">
        <v>26</v>
      </c>
      <c r="F20" s="155"/>
      <c r="G20" s="556" t="s">
        <v>24</v>
      </c>
      <c r="H20" s="558"/>
      <c r="I20"/>
      <c r="J20"/>
      <c r="K20"/>
    </row>
    <row r="21" s="5" customFormat="1" ht="44.4" customHeight="1" spans="1:11">
      <c r="A21" s="551">
        <v>44995</v>
      </c>
      <c r="B21" s="559"/>
      <c r="C21" s="556" t="s">
        <v>27</v>
      </c>
      <c r="D21" s="560"/>
      <c r="E21" s="561" t="s">
        <v>28</v>
      </c>
      <c r="F21" s="562"/>
      <c r="G21" s="556" t="s">
        <v>24</v>
      </c>
      <c r="H21" s="563"/>
      <c r="I21"/>
      <c r="J21"/>
      <c r="K21"/>
    </row>
    <row r="22" s="5" customFormat="1" ht="159" customHeight="1" spans="1:11">
      <c r="A22" s="551">
        <v>44991</v>
      </c>
      <c r="B22" s="559"/>
      <c r="C22" s="556" t="s">
        <v>29</v>
      </c>
      <c r="D22" s="560"/>
      <c r="E22" s="557" t="s">
        <v>30</v>
      </c>
      <c r="F22" s="564"/>
      <c r="G22" s="556" t="s">
        <v>24</v>
      </c>
      <c r="H22" s="563"/>
      <c r="I22"/>
      <c r="J22"/>
      <c r="K22"/>
    </row>
    <row r="23" s="5" customFormat="1" ht="84.6" customHeight="1" spans="1:11">
      <c r="A23" s="551">
        <v>44984</v>
      </c>
      <c r="B23" s="559"/>
      <c r="C23" s="556" t="s">
        <v>31</v>
      </c>
      <c r="D23" s="560"/>
      <c r="E23" s="561" t="s">
        <v>32</v>
      </c>
      <c r="F23" s="562"/>
      <c r="G23" s="556" t="s">
        <v>24</v>
      </c>
      <c r="H23" s="563"/>
      <c r="I23"/>
      <c r="J23"/>
      <c r="K23"/>
    </row>
    <row r="24" s="5" customFormat="1" ht="51" customHeight="1" spans="1:11">
      <c r="A24" s="565">
        <v>44958</v>
      </c>
      <c r="B24" s="566"/>
      <c r="C24" s="567" t="s">
        <v>33</v>
      </c>
      <c r="D24" s="155"/>
      <c r="E24" s="568" t="s">
        <v>34</v>
      </c>
      <c r="F24" s="569"/>
      <c r="G24" s="567" t="s">
        <v>24</v>
      </c>
      <c r="H24" s="570"/>
      <c r="I24"/>
      <c r="J24"/>
      <c r="K24"/>
    </row>
    <row r="25" s="5" customFormat="1" ht="96.6" customHeight="1" spans="1:11">
      <c r="A25" s="565">
        <v>44916</v>
      </c>
      <c r="B25" s="566"/>
      <c r="C25" s="567" t="s">
        <v>35</v>
      </c>
      <c r="D25" s="155"/>
      <c r="E25" s="568" t="s">
        <v>36</v>
      </c>
      <c r="F25" s="569"/>
      <c r="G25" s="567" t="s">
        <v>24</v>
      </c>
      <c r="H25" s="570"/>
      <c r="I25"/>
      <c r="J25"/>
      <c r="K25"/>
    </row>
    <row r="26" s="5" customFormat="1" spans="1:11">
      <c r="A26" s="571">
        <v>44909</v>
      </c>
      <c r="B26" s="572"/>
      <c r="C26" s="573" t="s">
        <v>37</v>
      </c>
      <c r="D26" s="574"/>
      <c r="E26" s="575" t="s">
        <v>38</v>
      </c>
      <c r="F26" s="576"/>
      <c r="G26" s="573" t="s">
        <v>39</v>
      </c>
      <c r="H26" s="577"/>
      <c r="I26"/>
      <c r="J26"/>
      <c r="K26"/>
    </row>
    <row r="27" s="5" customFormat="1" ht="48.6" customHeight="1" spans="1:11">
      <c r="A27" s="578"/>
      <c r="B27" s="579"/>
      <c r="C27" s="580"/>
      <c r="D27" s="581"/>
      <c r="E27" s="582"/>
      <c r="F27" s="583"/>
      <c r="G27" s="580"/>
      <c r="H27" s="584"/>
      <c r="I27"/>
      <c r="J27"/>
      <c r="K27"/>
    </row>
    <row r="28" s="5" customFormat="1" spans="1:11">
      <c r="A28" s="571">
        <v>44908</v>
      </c>
      <c r="B28" s="572"/>
      <c r="C28" s="573" t="s">
        <v>40</v>
      </c>
      <c r="D28" s="574"/>
      <c r="E28" s="575" t="s">
        <v>41</v>
      </c>
      <c r="F28" s="576"/>
      <c r="G28" s="573" t="s">
        <v>39</v>
      </c>
      <c r="H28" s="577"/>
      <c r="I28"/>
      <c r="J28"/>
      <c r="K28"/>
    </row>
    <row r="29" s="5" customFormat="1" ht="70.8" customHeight="1" spans="1:11">
      <c r="A29" s="578"/>
      <c r="B29" s="579"/>
      <c r="C29" s="580"/>
      <c r="D29" s="581"/>
      <c r="E29" s="582"/>
      <c r="F29" s="583"/>
      <c r="G29" s="580"/>
      <c r="H29" s="584"/>
      <c r="I29"/>
      <c r="J29"/>
      <c r="K29"/>
    </row>
    <row r="30" s="5" customFormat="1" spans="1:11">
      <c r="A30" s="571">
        <v>44901</v>
      </c>
      <c r="B30" s="572"/>
      <c r="C30" s="573" t="s">
        <v>42</v>
      </c>
      <c r="D30" s="574"/>
      <c r="E30" s="585" t="s">
        <v>43</v>
      </c>
      <c r="F30" s="576"/>
      <c r="G30" s="573" t="s">
        <v>39</v>
      </c>
      <c r="H30" s="577"/>
      <c r="I30"/>
      <c r="J30"/>
      <c r="K30"/>
    </row>
    <row r="31" s="5" customFormat="1" spans="1:11">
      <c r="A31" s="578"/>
      <c r="B31" s="579"/>
      <c r="C31" s="580"/>
      <c r="D31" s="581"/>
      <c r="E31" s="582"/>
      <c r="F31" s="583"/>
      <c r="G31" s="580"/>
      <c r="H31" s="584"/>
      <c r="I31"/>
      <c r="J31"/>
      <c r="K31"/>
    </row>
    <row r="32" s="5" customFormat="1" spans="1:11">
      <c r="A32" s="571">
        <v>44881</v>
      </c>
      <c r="B32" s="572"/>
      <c r="C32" s="573" t="s">
        <v>44</v>
      </c>
      <c r="D32" s="574"/>
      <c r="E32" s="585" t="s">
        <v>45</v>
      </c>
      <c r="F32" s="576"/>
      <c r="G32" s="573" t="s">
        <v>39</v>
      </c>
      <c r="H32" s="577"/>
      <c r="I32"/>
      <c r="J32"/>
      <c r="K32"/>
    </row>
    <row r="33" s="5" customFormat="1" spans="1:11">
      <c r="A33" s="578"/>
      <c r="B33" s="579"/>
      <c r="C33" s="580"/>
      <c r="D33" s="581"/>
      <c r="E33" s="582"/>
      <c r="F33" s="583"/>
      <c r="G33" s="580"/>
      <c r="H33" s="584"/>
      <c r="I33"/>
      <c r="J33"/>
      <c r="K33"/>
    </row>
    <row r="34" s="5" customFormat="1" spans="1:11">
      <c r="A34" s="571">
        <v>44875</v>
      </c>
      <c r="B34" s="572"/>
      <c r="C34" s="573" t="s">
        <v>46</v>
      </c>
      <c r="D34" s="574"/>
      <c r="E34" s="585" t="s">
        <v>47</v>
      </c>
      <c r="F34" s="576"/>
      <c r="G34" s="573" t="s">
        <v>39</v>
      </c>
      <c r="H34" s="577"/>
      <c r="I34"/>
      <c r="J34"/>
      <c r="K34"/>
    </row>
    <row r="35" customFormat="1" spans="1:8">
      <c r="A35" s="578"/>
      <c r="B35" s="579"/>
      <c r="C35" s="580"/>
      <c r="D35" s="581"/>
      <c r="E35" s="582"/>
      <c r="F35" s="583"/>
      <c r="G35" s="580"/>
      <c r="H35" s="584"/>
    </row>
    <row r="36" customFormat="1" spans="1:8">
      <c r="A36" s="571">
        <v>44868</v>
      </c>
      <c r="B36" s="572"/>
      <c r="C36" s="573" t="s">
        <v>48</v>
      </c>
      <c r="D36" s="574"/>
      <c r="E36" s="585" t="s">
        <v>49</v>
      </c>
      <c r="F36" s="576"/>
      <c r="G36" s="573" t="s">
        <v>39</v>
      </c>
      <c r="H36" s="577"/>
    </row>
    <row r="37" customFormat="1" spans="1:8">
      <c r="A37" s="578"/>
      <c r="B37" s="579"/>
      <c r="C37" s="580"/>
      <c r="D37" s="581"/>
      <c r="E37" s="582"/>
      <c r="F37" s="583"/>
      <c r="G37" s="580"/>
      <c r="H37" s="584"/>
    </row>
    <row r="38" customFormat="1" spans="1:11">
      <c r="A38" s="571">
        <v>44785</v>
      </c>
      <c r="B38" s="572"/>
      <c r="C38" s="573" t="s">
        <v>50</v>
      </c>
      <c r="D38" s="574"/>
      <c r="E38" s="585" t="s">
        <v>51</v>
      </c>
      <c r="F38" s="576"/>
      <c r="G38" s="573" t="s">
        <v>39</v>
      </c>
      <c r="H38" s="577"/>
      <c r="I38" s="539"/>
      <c r="J38" s="539"/>
      <c r="K38" s="539"/>
    </row>
    <row r="39" customFormat="1" spans="1:11">
      <c r="A39" s="578"/>
      <c r="B39" s="579"/>
      <c r="C39" s="580"/>
      <c r="D39" s="581"/>
      <c r="E39" s="582"/>
      <c r="F39" s="583"/>
      <c r="G39" s="580"/>
      <c r="H39" s="584"/>
      <c r="I39" s="539"/>
      <c r="J39" s="539"/>
      <c r="K39" s="539"/>
    </row>
    <row r="40" customFormat="1" spans="1:11">
      <c r="A40" s="571">
        <v>44775</v>
      </c>
      <c r="B40" s="572"/>
      <c r="C40" s="573" t="s">
        <v>52</v>
      </c>
      <c r="D40" s="574"/>
      <c r="E40" s="573" t="s">
        <v>53</v>
      </c>
      <c r="F40" s="574"/>
      <c r="G40" s="573" t="s">
        <v>54</v>
      </c>
      <c r="H40" s="577"/>
      <c r="I40" s="539"/>
      <c r="J40" s="539"/>
      <c r="K40" s="539"/>
    </row>
    <row r="41" spans="1:8">
      <c r="A41" s="578"/>
      <c r="B41" s="579"/>
      <c r="C41" s="580"/>
      <c r="D41" s="581"/>
      <c r="E41" s="580"/>
      <c r="F41" s="581"/>
      <c r="G41" s="580"/>
      <c r="H41" s="584"/>
    </row>
    <row r="42" ht="37.05" customHeight="1" spans="1:8">
      <c r="A42" s="571">
        <v>44757</v>
      </c>
      <c r="B42" s="572"/>
      <c r="C42" s="573" t="s">
        <v>55</v>
      </c>
      <c r="D42" s="574"/>
      <c r="E42" s="573" t="s">
        <v>53</v>
      </c>
      <c r="F42" s="574"/>
      <c r="G42" s="573" t="s">
        <v>54</v>
      </c>
      <c r="H42" s="577"/>
    </row>
    <row r="43" spans="1:8">
      <c r="A43" s="578"/>
      <c r="B43" s="579"/>
      <c r="C43" s="580"/>
      <c r="D43" s="581"/>
      <c r="E43" s="580"/>
      <c r="F43" s="581"/>
      <c r="G43" s="580"/>
      <c r="H43" s="584"/>
    </row>
    <row r="44" ht="55.05" customHeight="1" spans="1:8">
      <c r="A44" s="586">
        <v>44756</v>
      </c>
      <c r="B44" s="572"/>
      <c r="C44" s="587" t="s">
        <v>55</v>
      </c>
      <c r="D44" s="574"/>
      <c r="E44" s="588" t="s">
        <v>56</v>
      </c>
      <c r="F44" s="576"/>
      <c r="G44" s="589" t="s">
        <v>39</v>
      </c>
      <c r="H44" s="590"/>
    </row>
    <row r="45" hidden="1" spans="1:8">
      <c r="A45" s="591"/>
      <c r="B45" s="592"/>
      <c r="C45" s="468"/>
      <c r="D45" s="593"/>
      <c r="E45" s="594"/>
      <c r="F45" s="595"/>
      <c r="G45" s="596"/>
      <c r="H45" s="597"/>
    </row>
    <row r="46" ht="18" hidden="1" customHeight="1" spans="1:8">
      <c r="A46" s="591"/>
      <c r="B46" s="592"/>
      <c r="C46" s="468"/>
      <c r="D46" s="593"/>
      <c r="E46" s="594"/>
      <c r="F46" s="595"/>
      <c r="G46" s="596"/>
      <c r="H46" s="597"/>
    </row>
    <row r="47" hidden="1" spans="1:8">
      <c r="A47" s="591"/>
      <c r="B47" s="592"/>
      <c r="C47" s="468"/>
      <c r="D47" s="593"/>
      <c r="E47" s="594"/>
      <c r="F47" s="595"/>
      <c r="G47" s="596"/>
      <c r="H47" s="597"/>
    </row>
    <row r="48" ht="16.05" customHeight="1" spans="1:8">
      <c r="A48" s="598"/>
      <c r="B48" s="579"/>
      <c r="C48" s="599"/>
      <c r="D48" s="581"/>
      <c r="E48" s="600"/>
      <c r="F48" s="583"/>
      <c r="G48" s="596"/>
      <c r="H48" s="597"/>
    </row>
    <row r="49" spans="1:8">
      <c r="A49" s="571">
        <v>44741</v>
      </c>
      <c r="B49" s="572"/>
      <c r="C49" s="573" t="s">
        <v>57</v>
      </c>
      <c r="D49" s="574"/>
      <c r="E49" s="573" t="s">
        <v>58</v>
      </c>
      <c r="F49" s="574"/>
      <c r="G49" s="573" t="s">
        <v>39</v>
      </c>
      <c r="H49" s="577"/>
    </row>
    <row r="50" ht="49.95" customHeight="1" spans="1:8">
      <c r="A50" s="578"/>
      <c r="B50" s="579"/>
      <c r="C50" s="580"/>
      <c r="D50" s="581"/>
      <c r="E50" s="580"/>
      <c r="F50" s="581"/>
      <c r="G50" s="580"/>
      <c r="H50" s="584"/>
    </row>
    <row r="51" spans="1:8">
      <c r="A51" s="571">
        <v>44721</v>
      </c>
      <c r="B51" s="572"/>
      <c r="C51" s="573" t="s">
        <v>59</v>
      </c>
      <c r="D51" s="574"/>
      <c r="E51" s="573" t="s">
        <v>60</v>
      </c>
      <c r="F51" s="574"/>
      <c r="G51" s="589" t="s">
        <v>61</v>
      </c>
      <c r="H51" s="577"/>
    </row>
    <row r="52" ht="52.05" customHeight="1" spans="1:8">
      <c r="A52" s="578"/>
      <c r="B52" s="579"/>
      <c r="C52" s="580"/>
      <c r="D52" s="581"/>
      <c r="E52" s="580"/>
      <c r="F52" s="581"/>
      <c r="G52" s="580"/>
      <c r="H52" s="584"/>
    </row>
    <row r="53" spans="1:8">
      <c r="A53" s="571">
        <v>44559</v>
      </c>
      <c r="B53" s="572"/>
      <c r="C53" s="573" t="s">
        <v>62</v>
      </c>
      <c r="D53" s="574"/>
      <c r="E53" s="573" t="s">
        <v>63</v>
      </c>
      <c r="F53" s="574"/>
      <c r="G53" s="589" t="s">
        <v>61</v>
      </c>
      <c r="H53" s="577"/>
    </row>
    <row r="54" ht="46.95" customHeight="1" spans="1:8">
      <c r="A54" s="578"/>
      <c r="B54" s="579"/>
      <c r="C54" s="580"/>
      <c r="D54" s="581"/>
      <c r="E54" s="580"/>
      <c r="F54" s="581"/>
      <c r="G54" s="580"/>
      <c r="H54" s="584"/>
    </row>
    <row r="55" ht="95.4" customHeight="1" spans="1:8">
      <c r="A55" s="601">
        <v>44546</v>
      </c>
      <c r="B55" s="572"/>
      <c r="C55" s="589" t="s">
        <v>64</v>
      </c>
      <c r="D55" s="574"/>
      <c r="E55" s="602" t="s">
        <v>65</v>
      </c>
      <c r="F55" s="576"/>
      <c r="G55" s="589" t="s">
        <v>61</v>
      </c>
      <c r="H55" s="577"/>
    </row>
    <row r="56" ht="49.2" customHeight="1" spans="1:8">
      <c r="A56" s="578"/>
      <c r="B56" s="579"/>
      <c r="C56" s="580"/>
      <c r="D56" s="581"/>
      <c r="E56" s="582"/>
      <c r="F56" s="583"/>
      <c r="G56" s="580"/>
      <c r="H56" s="584"/>
    </row>
    <row r="57" ht="93" customHeight="1"/>
  </sheetData>
  <mergeCells count="89">
    <mergeCell ref="D1:F1"/>
    <mergeCell ref="A18:B18"/>
    <mergeCell ref="C18:D18"/>
    <mergeCell ref="E18:F18"/>
    <mergeCell ref="G18:H18"/>
    <mergeCell ref="A19:B19"/>
    <mergeCell ref="C19:D19"/>
    <mergeCell ref="E19:F19"/>
    <mergeCell ref="G19:H19"/>
    <mergeCell ref="A20:B20"/>
    <mergeCell ref="C20:D20"/>
    <mergeCell ref="E20:F20"/>
    <mergeCell ref="G20:H20"/>
    <mergeCell ref="A21:B21"/>
    <mergeCell ref="C21:D21"/>
    <mergeCell ref="E21:F21"/>
    <mergeCell ref="G21:H21"/>
    <mergeCell ref="A22:B22"/>
    <mergeCell ref="C22:D22"/>
    <mergeCell ref="E22:F22"/>
    <mergeCell ref="G22:H22"/>
    <mergeCell ref="A23:B23"/>
    <mergeCell ref="C23:D23"/>
    <mergeCell ref="E23:F23"/>
    <mergeCell ref="G23:H23"/>
    <mergeCell ref="A24:B24"/>
    <mergeCell ref="C24:D24"/>
    <mergeCell ref="E24:F24"/>
    <mergeCell ref="G24:H24"/>
    <mergeCell ref="A25:B25"/>
    <mergeCell ref="C25:D25"/>
    <mergeCell ref="E25:F25"/>
    <mergeCell ref="G25:H25"/>
    <mergeCell ref="A26:B27"/>
    <mergeCell ref="C26:D27"/>
    <mergeCell ref="E26:F27"/>
    <mergeCell ref="G26:H27"/>
    <mergeCell ref="A36:B37"/>
    <mergeCell ref="C36:D37"/>
    <mergeCell ref="E36:F37"/>
    <mergeCell ref="G36:H37"/>
    <mergeCell ref="A32:B33"/>
    <mergeCell ref="C32:D33"/>
    <mergeCell ref="E32:F33"/>
    <mergeCell ref="G32:H33"/>
    <mergeCell ref="A34:B35"/>
    <mergeCell ref="C34:D35"/>
    <mergeCell ref="E34:F35"/>
    <mergeCell ref="G34:H35"/>
    <mergeCell ref="A49:B50"/>
    <mergeCell ref="C49:D50"/>
    <mergeCell ref="E49:F50"/>
    <mergeCell ref="G49:H50"/>
    <mergeCell ref="A42:B43"/>
    <mergeCell ref="C42:D43"/>
    <mergeCell ref="E42:F43"/>
    <mergeCell ref="G42:H43"/>
    <mergeCell ref="A55:B56"/>
    <mergeCell ref="C55:D56"/>
    <mergeCell ref="E55:F56"/>
    <mergeCell ref="G55:H56"/>
    <mergeCell ref="A28:B29"/>
    <mergeCell ref="C28:D29"/>
    <mergeCell ref="E28:F29"/>
    <mergeCell ref="G28:H29"/>
    <mergeCell ref="A44:B48"/>
    <mergeCell ref="C44:D48"/>
    <mergeCell ref="E44:F48"/>
    <mergeCell ref="G44:H48"/>
    <mergeCell ref="A30:B31"/>
    <mergeCell ref="C30:D31"/>
    <mergeCell ref="E30:F31"/>
    <mergeCell ref="G30:H31"/>
    <mergeCell ref="A53:B54"/>
    <mergeCell ref="C53:D54"/>
    <mergeCell ref="E53:F54"/>
    <mergeCell ref="G53:H54"/>
    <mergeCell ref="A38:B39"/>
    <mergeCell ref="C38:D39"/>
    <mergeCell ref="E38:F39"/>
    <mergeCell ref="G38:H39"/>
    <mergeCell ref="A51:B52"/>
    <mergeCell ref="C51:D52"/>
    <mergeCell ref="E51:F52"/>
    <mergeCell ref="G51:H52"/>
    <mergeCell ref="A40:B41"/>
    <mergeCell ref="C40:D41"/>
    <mergeCell ref="E40:F41"/>
    <mergeCell ref="G40:H41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C248"/>
  <sheetViews>
    <sheetView zoomScale="70" zoomScaleNormal="70" workbookViewId="0">
      <pane ySplit="4" topLeftCell="A197" activePane="bottomLeft" state="frozen"/>
      <selection/>
      <selection pane="bottomLeft" activeCell="B198" sqref="B198"/>
    </sheetView>
  </sheetViews>
  <sheetFormatPr defaultColWidth="9" defaultRowHeight="15"/>
  <cols>
    <col min="1" max="1" width="15" style="21" customWidth="1"/>
    <col min="2" max="2" width="7.5" style="21" customWidth="1"/>
    <col min="3" max="4" width="15" style="21" customWidth="1"/>
    <col min="5" max="6" width="15.7" style="21" customWidth="1"/>
    <col min="7" max="7" width="13.4" style="22" customWidth="1"/>
    <col min="8" max="11" width="4.7" style="23" customWidth="1"/>
    <col min="12" max="13" width="4.7" style="24" customWidth="1"/>
    <col min="14" max="14" width="9" style="23" customWidth="1"/>
    <col min="15" max="15" width="4.7" style="23" customWidth="1"/>
    <col min="16" max="16" width="15.3" style="23" customWidth="1"/>
    <col min="17" max="18" width="6.1" style="21" customWidth="1"/>
    <col min="19" max="19" width="6.7" style="21" customWidth="1"/>
    <col min="20" max="20" width="9" style="25"/>
    <col min="21" max="16384" width="9" style="26"/>
  </cols>
  <sheetData>
    <row r="1" s="1" customFormat="1" ht="139.2" customHeight="1" spans="1:21">
      <c r="A1" s="27" t="s">
        <v>66</v>
      </c>
      <c r="B1" s="27" t="s">
        <v>67</v>
      </c>
      <c r="C1" s="27" t="s">
        <v>68</v>
      </c>
      <c r="D1" s="27" t="s">
        <v>69</v>
      </c>
      <c r="E1" s="28" t="s">
        <v>70</v>
      </c>
      <c r="F1" s="28" t="s">
        <v>71</v>
      </c>
      <c r="G1" s="29" t="s">
        <v>72</v>
      </c>
      <c r="H1" s="30" t="s">
        <v>1433</v>
      </c>
      <c r="I1" s="30" t="s">
        <v>1434</v>
      </c>
      <c r="J1" s="30" t="s">
        <v>1435</v>
      </c>
      <c r="K1" s="30" t="s">
        <v>1436</v>
      </c>
      <c r="L1" s="78" t="s">
        <v>1437</v>
      </c>
      <c r="M1" s="78" t="s">
        <v>1438</v>
      </c>
      <c r="N1" s="79" t="s">
        <v>1439</v>
      </c>
      <c r="O1" s="80" t="s">
        <v>1440</v>
      </c>
      <c r="P1" s="79" t="s">
        <v>1441</v>
      </c>
      <c r="Q1" s="80" t="s">
        <v>1442</v>
      </c>
      <c r="R1" s="80" t="s">
        <v>1443</v>
      </c>
      <c r="S1" s="80" t="s">
        <v>1444</v>
      </c>
      <c r="T1" s="92" t="s">
        <v>1445</v>
      </c>
      <c r="U1" s="93"/>
    </row>
    <row r="2" s="1" customFormat="1" ht="24.6" customHeight="1" spans="1:21">
      <c r="A2" s="27"/>
      <c r="B2" s="27"/>
      <c r="C2" s="27"/>
      <c r="D2" s="27"/>
      <c r="E2" s="31"/>
      <c r="F2" s="31"/>
      <c r="G2" s="32"/>
      <c r="H2" s="30"/>
      <c r="I2" s="30"/>
      <c r="J2" s="30"/>
      <c r="K2" s="30"/>
      <c r="L2" s="81"/>
      <c r="M2" s="81"/>
      <c r="N2" s="30"/>
      <c r="O2" s="30"/>
      <c r="P2" s="82" t="s">
        <v>1446</v>
      </c>
      <c r="Q2" s="94" t="s">
        <v>1447</v>
      </c>
      <c r="R2" s="94" t="s">
        <v>1448</v>
      </c>
      <c r="S2" s="94" t="s">
        <v>1449</v>
      </c>
      <c r="T2" s="81" t="s">
        <v>1450</v>
      </c>
      <c r="U2" s="93"/>
    </row>
    <row r="3" s="1" customFormat="1" ht="20.4" customHeight="1" spans="1:21">
      <c r="A3" s="27"/>
      <c r="B3" s="27"/>
      <c r="C3" s="27"/>
      <c r="D3" s="27"/>
      <c r="E3" s="31"/>
      <c r="F3" s="31"/>
      <c r="G3" s="33" t="s">
        <v>97</v>
      </c>
      <c r="H3" s="30"/>
      <c r="I3" s="30"/>
      <c r="J3" s="30"/>
      <c r="K3" s="30"/>
      <c r="L3" s="81"/>
      <c r="M3" s="81"/>
      <c r="N3" s="30"/>
      <c r="O3" s="30"/>
      <c r="P3" s="30"/>
      <c r="Q3" s="95">
        <v>1</v>
      </c>
      <c r="R3" s="95">
        <v>1</v>
      </c>
      <c r="S3" s="95">
        <v>1</v>
      </c>
      <c r="T3" s="81"/>
      <c r="U3" s="93"/>
    </row>
    <row r="4" ht="30" spans="1:19">
      <c r="A4" s="27">
        <f>启动参数!A4</f>
        <v>608</v>
      </c>
      <c r="B4" s="27"/>
      <c r="C4" s="27"/>
      <c r="D4" s="27"/>
      <c r="E4" s="31" t="s">
        <v>98</v>
      </c>
      <c r="F4" s="31" t="s">
        <v>98</v>
      </c>
      <c r="G4" s="33" t="s">
        <v>99</v>
      </c>
      <c r="H4" s="21"/>
      <c r="I4" s="21"/>
      <c r="J4" s="21"/>
      <c r="K4" s="21"/>
      <c r="L4" s="25"/>
      <c r="M4" s="25"/>
      <c r="N4" s="21"/>
      <c r="O4" s="21"/>
      <c r="P4" s="21"/>
      <c r="Q4" s="95" t="s">
        <v>1451</v>
      </c>
      <c r="R4" s="95" t="s">
        <v>1452</v>
      </c>
      <c r="S4" s="95" t="s">
        <v>1453</v>
      </c>
    </row>
    <row r="5" s="2" customFormat="1" ht="15.6" customHeight="1" spans="1:20">
      <c r="A5" s="34"/>
      <c r="B5" s="35"/>
      <c r="C5" s="34"/>
      <c r="D5" s="36"/>
      <c r="E5" s="37"/>
      <c r="F5" s="37"/>
      <c r="G5" s="38"/>
      <c r="H5" s="39">
        <v>1</v>
      </c>
      <c r="I5" s="39"/>
      <c r="J5" s="39"/>
      <c r="K5" s="39"/>
      <c r="L5" s="83">
        <v>0</v>
      </c>
      <c r="M5" s="83">
        <v>1</v>
      </c>
      <c r="N5" s="39">
        <f t="shared" ref="N5:N10" si="0">H5+I5*2</f>
        <v>1</v>
      </c>
      <c r="O5" s="39"/>
      <c r="P5" s="39">
        <f t="shared" ref="P5:P10" si="1">J5+K5*2</f>
        <v>0</v>
      </c>
      <c r="Q5" s="96"/>
      <c r="R5" s="96"/>
      <c r="S5" s="34"/>
      <c r="T5" s="83">
        <f t="shared" ref="T5:T10" si="2">L5+M5*2</f>
        <v>2</v>
      </c>
    </row>
    <row r="6" customFormat="1" ht="15.6" customHeight="1" spans="1:20">
      <c r="A6" s="31">
        <f>A4</f>
        <v>608</v>
      </c>
      <c r="B6" s="40" t="s">
        <v>109</v>
      </c>
      <c r="C6" s="31" t="s">
        <v>110</v>
      </c>
      <c r="D6" s="41" t="s">
        <v>109</v>
      </c>
      <c r="E6" s="42" t="s">
        <v>111</v>
      </c>
      <c r="F6" s="42" t="s">
        <v>112</v>
      </c>
      <c r="G6" s="43"/>
      <c r="H6" s="21">
        <v>1</v>
      </c>
      <c r="I6" s="21">
        <v>0</v>
      </c>
      <c r="J6" s="21">
        <v>1</v>
      </c>
      <c r="K6" s="21">
        <v>0</v>
      </c>
      <c r="L6" s="25">
        <v>0</v>
      </c>
      <c r="M6" s="25">
        <v>1</v>
      </c>
      <c r="N6" s="21">
        <f t="shared" si="0"/>
        <v>1</v>
      </c>
      <c r="O6" s="21">
        <v>1</v>
      </c>
      <c r="P6" s="21">
        <f t="shared" si="1"/>
        <v>1</v>
      </c>
      <c r="Q6" s="97">
        <v>150</v>
      </c>
      <c r="R6" s="97">
        <v>6</v>
      </c>
      <c r="S6" s="59">
        <v>0</v>
      </c>
      <c r="T6" s="25">
        <f t="shared" si="2"/>
        <v>2</v>
      </c>
    </row>
    <row r="7" s="2" customFormat="1" ht="15.6" customHeight="1" spans="1:20">
      <c r="A7" s="34"/>
      <c r="B7" s="35"/>
      <c r="C7" s="34"/>
      <c r="D7" s="36"/>
      <c r="E7" s="37"/>
      <c r="F7" s="37"/>
      <c r="G7" s="38"/>
      <c r="H7" s="39">
        <v>1</v>
      </c>
      <c r="I7" s="39"/>
      <c r="J7" s="39"/>
      <c r="K7" s="39"/>
      <c r="L7" s="83">
        <v>0</v>
      </c>
      <c r="M7" s="83">
        <v>1</v>
      </c>
      <c r="N7" s="39">
        <f t="shared" si="0"/>
        <v>1</v>
      </c>
      <c r="O7" s="39"/>
      <c r="P7" s="39">
        <f t="shared" si="1"/>
        <v>0</v>
      </c>
      <c r="Q7" s="96"/>
      <c r="R7" s="96"/>
      <c r="S7" s="34"/>
      <c r="T7" s="83">
        <f t="shared" si="2"/>
        <v>2</v>
      </c>
    </row>
    <row r="8" customFormat="1" ht="15.6" customHeight="1" spans="1:20">
      <c r="A8" s="31">
        <f>A4</f>
        <v>608</v>
      </c>
      <c r="B8" s="40" t="s">
        <v>109</v>
      </c>
      <c r="C8" s="31" t="s">
        <v>110</v>
      </c>
      <c r="D8" s="41" t="s">
        <v>120</v>
      </c>
      <c r="E8" s="42" t="s">
        <v>121</v>
      </c>
      <c r="F8" s="44" t="s">
        <v>621</v>
      </c>
      <c r="G8" s="43"/>
      <c r="H8" s="21">
        <v>1</v>
      </c>
      <c r="I8" s="21">
        <v>0</v>
      </c>
      <c r="J8" s="21">
        <v>1</v>
      </c>
      <c r="K8" s="21">
        <v>0</v>
      </c>
      <c r="L8" s="25">
        <v>0</v>
      </c>
      <c r="M8" s="25">
        <v>1</v>
      </c>
      <c r="N8" s="21">
        <f t="shared" si="0"/>
        <v>1</v>
      </c>
      <c r="O8" s="21">
        <v>1</v>
      </c>
      <c r="P8" s="21">
        <f t="shared" si="1"/>
        <v>1</v>
      </c>
      <c r="Q8" s="97">
        <v>150</v>
      </c>
      <c r="R8" s="97">
        <v>6</v>
      </c>
      <c r="S8" s="59">
        <v>0</v>
      </c>
      <c r="T8" s="25">
        <f t="shared" si="2"/>
        <v>2</v>
      </c>
    </row>
    <row r="9" s="2" customFormat="1" ht="15.6" customHeight="1" spans="1:20">
      <c r="A9" s="34"/>
      <c r="B9" s="35"/>
      <c r="C9" s="34"/>
      <c r="D9" s="36"/>
      <c r="E9" s="37"/>
      <c r="F9" s="37"/>
      <c r="G9" s="38"/>
      <c r="H9" s="39">
        <v>1</v>
      </c>
      <c r="I9" s="39"/>
      <c r="J9" s="39"/>
      <c r="K9" s="39"/>
      <c r="L9" s="83">
        <v>0</v>
      </c>
      <c r="M9" s="83">
        <v>1</v>
      </c>
      <c r="N9" s="39">
        <f t="shared" si="0"/>
        <v>1</v>
      </c>
      <c r="O9" s="39"/>
      <c r="P9" s="39">
        <f t="shared" si="1"/>
        <v>0</v>
      </c>
      <c r="Q9" s="96"/>
      <c r="R9" s="96"/>
      <c r="S9" s="34"/>
      <c r="T9" s="83">
        <f t="shared" si="2"/>
        <v>2</v>
      </c>
    </row>
    <row r="10" customFormat="1" ht="15.6" customHeight="1" spans="1:20">
      <c r="A10" s="31">
        <f t="shared" ref="A10:A14" si="3">A4</f>
        <v>608</v>
      </c>
      <c r="B10" s="40" t="s">
        <v>109</v>
      </c>
      <c r="C10" s="31" t="s">
        <v>110</v>
      </c>
      <c r="D10" s="41" t="s">
        <v>126</v>
      </c>
      <c r="E10" s="42" t="s">
        <v>127</v>
      </c>
      <c r="F10" s="42" t="s">
        <v>128</v>
      </c>
      <c r="G10" s="43"/>
      <c r="H10" s="21">
        <v>1</v>
      </c>
      <c r="I10" s="21">
        <v>0</v>
      </c>
      <c r="J10" s="21">
        <v>1</v>
      </c>
      <c r="K10" s="21">
        <v>0</v>
      </c>
      <c r="L10" s="25">
        <v>0</v>
      </c>
      <c r="M10" s="25">
        <v>1</v>
      </c>
      <c r="N10" s="21">
        <f t="shared" si="0"/>
        <v>1</v>
      </c>
      <c r="O10" s="21">
        <v>1</v>
      </c>
      <c r="P10" s="21">
        <f t="shared" si="1"/>
        <v>1</v>
      </c>
      <c r="Q10" s="97">
        <v>150</v>
      </c>
      <c r="R10" s="97">
        <v>6</v>
      </c>
      <c r="S10" s="59">
        <v>0</v>
      </c>
      <c r="T10" s="25">
        <f t="shared" si="2"/>
        <v>2</v>
      </c>
    </row>
    <row r="11" s="2" customFormat="1" ht="17.5" spans="1:20">
      <c r="A11" s="45"/>
      <c r="B11" s="35"/>
      <c r="C11" s="34"/>
      <c r="D11" s="36"/>
      <c r="E11" s="37"/>
      <c r="F11" s="37"/>
      <c r="G11" s="46"/>
      <c r="H11" s="47"/>
      <c r="I11" s="49"/>
      <c r="J11" s="49"/>
      <c r="K11" s="49"/>
      <c r="L11" s="83"/>
      <c r="M11" s="83"/>
      <c r="N11" s="49"/>
      <c r="O11" s="49"/>
      <c r="P11" s="49"/>
      <c r="Q11" s="49"/>
      <c r="R11" s="49"/>
      <c r="S11" s="49"/>
      <c r="T11" s="83"/>
    </row>
    <row r="12" customFormat="1" ht="15.6" customHeight="1" spans="1:20">
      <c r="A12" s="48">
        <f t="shared" si="3"/>
        <v>608</v>
      </c>
      <c r="B12" s="40"/>
      <c r="C12" s="31" t="s">
        <v>110</v>
      </c>
      <c r="D12" s="41" t="s">
        <v>129</v>
      </c>
      <c r="E12" s="42" t="s">
        <v>130</v>
      </c>
      <c r="F12" s="42" t="s">
        <v>131</v>
      </c>
      <c r="G12" s="43"/>
      <c r="H12" s="21"/>
      <c r="I12" s="21"/>
      <c r="J12" s="21"/>
      <c r="K12" s="21"/>
      <c r="L12" s="25"/>
      <c r="M12" s="25"/>
      <c r="N12" s="21"/>
      <c r="O12" s="21"/>
      <c r="P12" s="21"/>
      <c r="Q12" s="97"/>
      <c r="R12" s="97"/>
      <c r="S12" s="59"/>
      <c r="T12" s="25"/>
    </row>
    <row r="13" s="3" customFormat="1" ht="15.6" customHeight="1" spans="1:20">
      <c r="A13" s="45"/>
      <c r="B13" s="35"/>
      <c r="C13" s="34"/>
      <c r="D13" s="36"/>
      <c r="E13" s="37"/>
      <c r="F13" s="37"/>
      <c r="G13" s="38"/>
      <c r="H13" s="49"/>
      <c r="I13" s="49"/>
      <c r="J13" s="49"/>
      <c r="K13" s="49"/>
      <c r="L13" s="83"/>
      <c r="M13" s="83"/>
      <c r="N13" s="49"/>
      <c r="O13" s="49"/>
      <c r="P13" s="49"/>
      <c r="Q13" s="96"/>
      <c r="R13" s="96"/>
      <c r="S13" s="34"/>
      <c r="T13" s="83"/>
    </row>
    <row r="14" customFormat="1" ht="15.6" customHeight="1" spans="1:20">
      <c r="A14" s="48">
        <f t="shared" si="3"/>
        <v>608</v>
      </c>
      <c r="B14" s="40"/>
      <c r="C14" s="31" t="s">
        <v>110</v>
      </c>
      <c r="D14" s="41" t="s">
        <v>132</v>
      </c>
      <c r="E14" s="42" t="s">
        <v>133</v>
      </c>
      <c r="F14" s="42" t="s">
        <v>134</v>
      </c>
      <c r="G14" s="43"/>
      <c r="H14" s="21"/>
      <c r="I14" s="21"/>
      <c r="J14" s="21"/>
      <c r="K14" s="21"/>
      <c r="L14" s="25"/>
      <c r="M14" s="25"/>
      <c r="N14" s="21"/>
      <c r="O14" s="21"/>
      <c r="P14" s="21"/>
      <c r="Q14" s="97"/>
      <c r="R14" s="97"/>
      <c r="S14" s="59"/>
      <c r="T14" s="25"/>
    </row>
    <row r="15" customFormat="1" ht="15.6" customHeight="1" spans="1:20">
      <c r="A15" s="45"/>
      <c r="B15" s="35"/>
      <c r="C15" s="34"/>
      <c r="D15" s="36"/>
      <c r="E15" s="37"/>
      <c r="F15" s="37"/>
      <c r="G15" s="38"/>
      <c r="H15" s="39">
        <v>0</v>
      </c>
      <c r="I15" s="39"/>
      <c r="J15" s="39"/>
      <c r="K15" s="39"/>
      <c r="L15" s="83">
        <v>0</v>
      </c>
      <c r="M15" s="83">
        <v>1</v>
      </c>
      <c r="N15" s="39">
        <f>H15+I15*2</f>
        <v>0</v>
      </c>
      <c r="O15" s="39"/>
      <c r="P15" s="39">
        <f>J15+K15*2</f>
        <v>0</v>
      </c>
      <c r="Q15" s="96"/>
      <c r="R15" s="96"/>
      <c r="S15" s="34"/>
      <c r="T15" s="25">
        <f>L15+M15*2</f>
        <v>2</v>
      </c>
    </row>
    <row r="16" s="4" customFormat="1" ht="15.6" customHeight="1" spans="1:20">
      <c r="A16" s="50">
        <f>A4</f>
        <v>608</v>
      </c>
      <c r="B16" s="51" t="s">
        <v>109</v>
      </c>
      <c r="C16" s="52" t="s">
        <v>110</v>
      </c>
      <c r="D16" s="53" t="s">
        <v>135</v>
      </c>
      <c r="E16" s="54" t="s">
        <v>136</v>
      </c>
      <c r="F16" s="54" t="s">
        <v>137</v>
      </c>
      <c r="G16" s="55"/>
      <c r="H16" s="56">
        <v>0</v>
      </c>
      <c r="I16" s="56">
        <v>0</v>
      </c>
      <c r="J16" s="56">
        <v>1</v>
      </c>
      <c r="K16" s="56">
        <v>0</v>
      </c>
      <c r="L16" s="84">
        <v>0</v>
      </c>
      <c r="M16" s="84">
        <v>1</v>
      </c>
      <c r="N16" s="56">
        <f t="shared" ref="N16:N17" si="4">H16+I16*2</f>
        <v>0</v>
      </c>
      <c r="O16" s="56">
        <v>1</v>
      </c>
      <c r="P16" s="85">
        <f t="shared" ref="P16:P17" si="5">J16+K16*2</f>
        <v>1</v>
      </c>
      <c r="Q16" s="98">
        <v>150</v>
      </c>
      <c r="R16" s="98">
        <v>6</v>
      </c>
      <c r="S16" s="52">
        <v>0</v>
      </c>
      <c r="T16" s="84">
        <f t="shared" ref="T16:T36" si="6">L16+M16*2</f>
        <v>2</v>
      </c>
    </row>
    <row r="17" customFormat="1" ht="15.6" customHeight="1" spans="1:20">
      <c r="A17" s="45"/>
      <c r="B17" s="35"/>
      <c r="C17" s="34"/>
      <c r="D17" s="36"/>
      <c r="E17" s="37"/>
      <c r="F17" s="37"/>
      <c r="G17" s="38"/>
      <c r="H17" s="39">
        <v>1</v>
      </c>
      <c r="I17" s="39"/>
      <c r="J17" s="39"/>
      <c r="K17" s="39"/>
      <c r="L17" s="83">
        <v>0</v>
      </c>
      <c r="M17" s="83">
        <v>1</v>
      </c>
      <c r="N17" s="39">
        <f t="shared" si="4"/>
        <v>1</v>
      </c>
      <c r="O17" s="39"/>
      <c r="P17" s="39">
        <f t="shared" si="5"/>
        <v>0</v>
      </c>
      <c r="Q17" s="96"/>
      <c r="R17" s="96"/>
      <c r="S17" s="34"/>
      <c r="T17" s="25">
        <f t="shared" si="6"/>
        <v>2</v>
      </c>
    </row>
    <row r="18" s="4" customFormat="1" ht="15.6" customHeight="1" spans="1:20">
      <c r="A18" s="50">
        <f>A4</f>
        <v>608</v>
      </c>
      <c r="B18" s="51" t="s">
        <v>109</v>
      </c>
      <c r="C18" s="52" t="s">
        <v>110</v>
      </c>
      <c r="D18" s="53" t="s">
        <v>138</v>
      </c>
      <c r="E18" s="54" t="s">
        <v>139</v>
      </c>
      <c r="F18" s="54" t="s">
        <v>140</v>
      </c>
      <c r="G18" s="55"/>
      <c r="H18" s="56">
        <v>1</v>
      </c>
      <c r="I18" s="56">
        <v>0</v>
      </c>
      <c r="J18" s="56">
        <v>1</v>
      </c>
      <c r="K18" s="56">
        <v>0</v>
      </c>
      <c r="L18" s="84">
        <v>0</v>
      </c>
      <c r="M18" s="84">
        <v>1</v>
      </c>
      <c r="N18" s="56">
        <f t="shared" ref="N18" si="7">H18+I18*2</f>
        <v>1</v>
      </c>
      <c r="O18" s="56">
        <v>1</v>
      </c>
      <c r="P18" s="85">
        <f t="shared" ref="P18" si="8">J18+K18*2</f>
        <v>1</v>
      </c>
      <c r="Q18" s="98">
        <v>150</v>
      </c>
      <c r="R18" s="98">
        <v>6</v>
      </c>
      <c r="S18" s="52">
        <v>0</v>
      </c>
      <c r="T18" s="84">
        <f t="shared" si="6"/>
        <v>2</v>
      </c>
    </row>
    <row r="19" s="2" customFormat="1" ht="15.6" customHeight="1" spans="1:20">
      <c r="A19" s="34"/>
      <c r="B19" s="35"/>
      <c r="C19" s="34"/>
      <c r="D19" s="36"/>
      <c r="E19" s="37"/>
      <c r="F19" s="37"/>
      <c r="G19" s="38"/>
      <c r="H19" s="39">
        <v>0</v>
      </c>
      <c r="I19" s="39"/>
      <c r="J19" s="39"/>
      <c r="K19" s="39"/>
      <c r="L19" s="83">
        <v>0</v>
      </c>
      <c r="M19" s="83">
        <v>1</v>
      </c>
      <c r="N19" s="39">
        <f t="shared" ref="N19:N30" si="9">H19+I19*2</f>
        <v>0</v>
      </c>
      <c r="O19" s="39"/>
      <c r="P19" s="39">
        <f t="shared" ref="P19:P30" si="10">J19+K19*2</f>
        <v>0</v>
      </c>
      <c r="Q19" s="96"/>
      <c r="R19" s="96"/>
      <c r="S19" s="34"/>
      <c r="T19" s="83">
        <f t="shared" si="6"/>
        <v>2</v>
      </c>
    </row>
    <row r="20" customFormat="1" ht="15.6" customHeight="1" spans="1:20">
      <c r="A20" s="31">
        <f>A4</f>
        <v>608</v>
      </c>
      <c r="B20" s="40" t="s">
        <v>120</v>
      </c>
      <c r="C20" s="31" t="s">
        <v>146</v>
      </c>
      <c r="D20" s="41" t="s">
        <v>109</v>
      </c>
      <c r="E20" s="42" t="s">
        <v>147</v>
      </c>
      <c r="F20" s="42" t="s">
        <v>148</v>
      </c>
      <c r="G20" s="43"/>
      <c r="H20" s="21">
        <v>0</v>
      </c>
      <c r="I20" s="21">
        <v>0</v>
      </c>
      <c r="J20" s="21">
        <v>1</v>
      </c>
      <c r="K20" s="21">
        <v>0</v>
      </c>
      <c r="L20" s="25">
        <v>0</v>
      </c>
      <c r="M20" s="25">
        <v>1</v>
      </c>
      <c r="N20" s="21">
        <f t="shared" si="9"/>
        <v>0</v>
      </c>
      <c r="O20" s="21">
        <v>1</v>
      </c>
      <c r="P20" s="21">
        <f t="shared" si="10"/>
        <v>1</v>
      </c>
      <c r="Q20" s="97">
        <v>150</v>
      </c>
      <c r="R20" s="97">
        <v>6</v>
      </c>
      <c r="S20" s="59">
        <v>0</v>
      </c>
      <c r="T20" s="99">
        <f t="shared" si="6"/>
        <v>2</v>
      </c>
    </row>
    <row r="21" s="2" customFormat="1" ht="15.6" customHeight="1" spans="1:20">
      <c r="A21" s="34"/>
      <c r="B21" s="35"/>
      <c r="C21" s="34"/>
      <c r="D21" s="36"/>
      <c r="E21" s="37"/>
      <c r="F21" s="37"/>
      <c r="G21" s="38"/>
      <c r="H21" s="39">
        <v>0</v>
      </c>
      <c r="I21" s="39"/>
      <c r="J21" s="39"/>
      <c r="K21" s="39"/>
      <c r="L21" s="83">
        <v>0</v>
      </c>
      <c r="M21" s="83">
        <v>1</v>
      </c>
      <c r="N21" s="39">
        <f t="shared" si="9"/>
        <v>0</v>
      </c>
      <c r="O21" s="39"/>
      <c r="P21" s="39">
        <f t="shared" si="10"/>
        <v>0</v>
      </c>
      <c r="Q21" s="96"/>
      <c r="R21" s="96"/>
      <c r="S21" s="34"/>
      <c r="T21" s="83">
        <f t="shared" si="6"/>
        <v>2</v>
      </c>
    </row>
    <row r="22" customFormat="1" ht="15.6" customHeight="1" spans="1:20">
      <c r="A22" s="31">
        <f>A4</f>
        <v>608</v>
      </c>
      <c r="B22" s="40" t="s">
        <v>120</v>
      </c>
      <c r="C22" s="31" t="s">
        <v>146</v>
      </c>
      <c r="D22" s="41" t="s">
        <v>120</v>
      </c>
      <c r="E22" s="42" t="s">
        <v>152</v>
      </c>
      <c r="F22" s="42" t="s">
        <v>153</v>
      </c>
      <c r="G22" s="43"/>
      <c r="H22" s="21">
        <v>0</v>
      </c>
      <c r="I22" s="21">
        <v>0</v>
      </c>
      <c r="J22" s="21">
        <v>1</v>
      </c>
      <c r="K22" s="21">
        <v>0</v>
      </c>
      <c r="L22" s="25">
        <v>0</v>
      </c>
      <c r="M22" s="25">
        <v>1</v>
      </c>
      <c r="N22" s="21">
        <f t="shared" si="9"/>
        <v>0</v>
      </c>
      <c r="O22" s="21">
        <v>1</v>
      </c>
      <c r="P22" s="21">
        <f t="shared" si="10"/>
        <v>1</v>
      </c>
      <c r="Q22" s="97">
        <v>150</v>
      </c>
      <c r="R22" s="97">
        <v>6</v>
      </c>
      <c r="S22" s="59">
        <v>0</v>
      </c>
      <c r="T22" s="99">
        <f t="shared" si="6"/>
        <v>2</v>
      </c>
    </row>
    <row r="23" s="2" customFormat="1" ht="15.6" customHeight="1" spans="1:21">
      <c r="A23" s="34"/>
      <c r="B23" s="35"/>
      <c r="C23" s="34"/>
      <c r="D23" s="36"/>
      <c r="E23" s="37"/>
      <c r="F23" s="37"/>
      <c r="G23" s="38"/>
      <c r="H23" s="39">
        <v>0</v>
      </c>
      <c r="I23" s="39"/>
      <c r="J23" s="39"/>
      <c r="K23" s="39"/>
      <c r="L23" s="83">
        <v>0</v>
      </c>
      <c r="M23" s="83">
        <v>1</v>
      </c>
      <c r="N23" s="39">
        <f t="shared" si="9"/>
        <v>0</v>
      </c>
      <c r="O23" s="39"/>
      <c r="P23" s="39">
        <f t="shared" si="10"/>
        <v>0</v>
      </c>
      <c r="Q23" s="96"/>
      <c r="R23" s="96"/>
      <c r="S23" s="34"/>
      <c r="T23" s="83">
        <f t="shared" si="6"/>
        <v>2</v>
      </c>
      <c r="U23" s="100"/>
    </row>
    <row r="24" customFormat="1" ht="15.6" customHeight="1" spans="1:20">
      <c r="A24" s="31">
        <f>A4</f>
        <v>608</v>
      </c>
      <c r="B24" s="40" t="s">
        <v>120</v>
      </c>
      <c r="C24" s="31" t="s">
        <v>146</v>
      </c>
      <c r="D24" s="41" t="s">
        <v>126</v>
      </c>
      <c r="E24" s="42" t="s">
        <v>154</v>
      </c>
      <c r="F24" s="42" t="s">
        <v>155</v>
      </c>
      <c r="G24" s="43"/>
      <c r="H24" s="21">
        <v>0</v>
      </c>
      <c r="I24" s="21">
        <v>0</v>
      </c>
      <c r="J24" s="21">
        <v>1</v>
      </c>
      <c r="K24" s="21">
        <v>0</v>
      </c>
      <c r="L24" s="25">
        <v>0</v>
      </c>
      <c r="M24" s="25">
        <v>1</v>
      </c>
      <c r="N24" s="21">
        <f t="shared" si="9"/>
        <v>0</v>
      </c>
      <c r="O24" s="21">
        <v>1</v>
      </c>
      <c r="P24" s="21">
        <f t="shared" si="10"/>
        <v>1</v>
      </c>
      <c r="Q24" s="97">
        <v>150</v>
      </c>
      <c r="R24" s="97">
        <v>6</v>
      </c>
      <c r="S24" s="59">
        <v>0</v>
      </c>
      <c r="T24" s="99">
        <f t="shared" si="6"/>
        <v>2</v>
      </c>
    </row>
    <row r="25" s="2" customFormat="1" ht="15.6" customHeight="1" spans="1:21">
      <c r="A25" s="34"/>
      <c r="B25" s="35"/>
      <c r="C25" s="34"/>
      <c r="D25" s="36"/>
      <c r="E25" s="37"/>
      <c r="F25" s="37"/>
      <c r="G25" s="38"/>
      <c r="H25" s="39">
        <v>0</v>
      </c>
      <c r="I25" s="39"/>
      <c r="J25" s="39"/>
      <c r="K25" s="39"/>
      <c r="L25" s="83">
        <v>0</v>
      </c>
      <c r="M25" s="83">
        <v>1</v>
      </c>
      <c r="N25" s="39">
        <f t="shared" si="9"/>
        <v>0</v>
      </c>
      <c r="O25" s="39"/>
      <c r="P25" s="39">
        <f t="shared" si="10"/>
        <v>0</v>
      </c>
      <c r="Q25" s="96"/>
      <c r="R25" s="96"/>
      <c r="S25" s="34"/>
      <c r="T25" s="83">
        <f t="shared" si="6"/>
        <v>2</v>
      </c>
      <c r="U25" s="100"/>
    </row>
    <row r="26" customFormat="1" ht="15.6" customHeight="1" spans="1:20">
      <c r="A26" s="31">
        <f>A4</f>
        <v>608</v>
      </c>
      <c r="B26" s="40" t="s">
        <v>120</v>
      </c>
      <c r="C26" s="31" t="s">
        <v>146</v>
      </c>
      <c r="D26" s="41" t="s">
        <v>129</v>
      </c>
      <c r="E26" s="42" t="s">
        <v>156</v>
      </c>
      <c r="F26" s="42" t="s">
        <v>157</v>
      </c>
      <c r="G26" s="43"/>
      <c r="H26" s="21">
        <v>0</v>
      </c>
      <c r="I26" s="21">
        <v>0</v>
      </c>
      <c r="J26" s="21">
        <v>1</v>
      </c>
      <c r="K26" s="21">
        <v>0</v>
      </c>
      <c r="L26" s="86">
        <v>0</v>
      </c>
      <c r="M26" s="86">
        <v>1</v>
      </c>
      <c r="N26" s="87">
        <f t="shared" si="9"/>
        <v>0</v>
      </c>
      <c r="O26" s="21">
        <v>1</v>
      </c>
      <c r="P26" s="87">
        <f t="shared" si="10"/>
        <v>1</v>
      </c>
      <c r="Q26" s="97">
        <v>150</v>
      </c>
      <c r="R26" s="97">
        <v>6</v>
      </c>
      <c r="S26" s="59">
        <v>0</v>
      </c>
      <c r="T26" s="99">
        <f t="shared" si="6"/>
        <v>2</v>
      </c>
    </row>
    <row r="27" s="3" customFormat="1" ht="15.6" customHeight="1" spans="1:20">
      <c r="A27" s="45"/>
      <c r="B27" s="35"/>
      <c r="C27" s="34"/>
      <c r="D27" s="36"/>
      <c r="E27" s="37"/>
      <c r="F27" s="37"/>
      <c r="G27" s="38"/>
      <c r="H27" s="39">
        <v>0</v>
      </c>
      <c r="I27" s="39"/>
      <c r="J27" s="39"/>
      <c r="K27" s="39"/>
      <c r="L27" s="83">
        <v>0</v>
      </c>
      <c r="M27" s="83">
        <v>1</v>
      </c>
      <c r="N27" s="39">
        <f t="shared" si="9"/>
        <v>0</v>
      </c>
      <c r="O27" s="49"/>
      <c r="P27" s="39">
        <f t="shared" si="10"/>
        <v>0</v>
      </c>
      <c r="Q27" s="96"/>
      <c r="R27" s="96"/>
      <c r="S27" s="34"/>
      <c r="T27" s="83">
        <f t="shared" si="6"/>
        <v>2</v>
      </c>
    </row>
    <row r="28" customFormat="1" ht="15.6" customHeight="1" spans="1:20">
      <c r="A28" s="57">
        <f>A6</f>
        <v>608</v>
      </c>
      <c r="B28" s="58" t="s">
        <v>120</v>
      </c>
      <c r="C28" s="59" t="s">
        <v>146</v>
      </c>
      <c r="D28" s="60" t="s">
        <v>132</v>
      </c>
      <c r="E28" s="61" t="s">
        <v>158</v>
      </c>
      <c r="F28" s="61" t="s">
        <v>159</v>
      </c>
      <c r="G28" s="43"/>
      <c r="H28" s="21">
        <v>0</v>
      </c>
      <c r="I28" s="21">
        <v>0</v>
      </c>
      <c r="J28" s="21">
        <v>1</v>
      </c>
      <c r="K28" s="21">
        <v>0</v>
      </c>
      <c r="L28" s="86">
        <v>0</v>
      </c>
      <c r="M28" s="86">
        <v>1</v>
      </c>
      <c r="N28" s="87">
        <f t="shared" si="9"/>
        <v>0</v>
      </c>
      <c r="O28" s="21">
        <v>1</v>
      </c>
      <c r="P28" s="87">
        <f t="shared" si="10"/>
        <v>1</v>
      </c>
      <c r="Q28" s="97">
        <f>Q26</f>
        <v>150</v>
      </c>
      <c r="R28" s="97">
        <f>R26</f>
        <v>6</v>
      </c>
      <c r="S28" s="97">
        <f>S26</f>
        <v>0</v>
      </c>
      <c r="T28" s="99">
        <f t="shared" si="6"/>
        <v>2</v>
      </c>
    </row>
    <row r="29" s="3" customFormat="1" ht="15.6" customHeight="1" spans="1:20">
      <c r="A29" s="34"/>
      <c r="B29" s="35"/>
      <c r="C29" s="34"/>
      <c r="D29" s="36"/>
      <c r="E29" s="37"/>
      <c r="F29" s="37"/>
      <c r="G29" s="38"/>
      <c r="H29" s="39">
        <v>0</v>
      </c>
      <c r="I29" s="39"/>
      <c r="J29" s="39"/>
      <c r="K29" s="39"/>
      <c r="L29" s="83">
        <v>0</v>
      </c>
      <c r="M29" s="83">
        <v>1</v>
      </c>
      <c r="N29" s="39">
        <f t="shared" si="9"/>
        <v>0</v>
      </c>
      <c r="O29" s="39"/>
      <c r="P29" s="39">
        <f t="shared" si="10"/>
        <v>0</v>
      </c>
      <c r="Q29" s="96"/>
      <c r="R29" s="96"/>
      <c r="S29" s="34"/>
      <c r="T29" s="83">
        <f t="shared" si="6"/>
        <v>2</v>
      </c>
    </row>
    <row r="30" s="5" customFormat="1" ht="15.6" customHeight="1" spans="1:20">
      <c r="A30" s="59">
        <f>A6</f>
        <v>608</v>
      </c>
      <c r="B30" s="58" t="s">
        <v>120</v>
      </c>
      <c r="C30" s="59" t="s">
        <v>146</v>
      </c>
      <c r="D30" s="60" t="s">
        <v>135</v>
      </c>
      <c r="E30" s="61" t="s">
        <v>160</v>
      </c>
      <c r="F30" s="61" t="s">
        <v>161</v>
      </c>
      <c r="G30" s="43"/>
      <c r="H30" s="21">
        <v>0</v>
      </c>
      <c r="I30" s="21">
        <v>0</v>
      </c>
      <c r="J30" s="21">
        <v>1</v>
      </c>
      <c r="K30" s="21">
        <v>0</v>
      </c>
      <c r="L30" s="86">
        <v>0</v>
      </c>
      <c r="M30" s="86">
        <v>1</v>
      </c>
      <c r="N30" s="87">
        <f t="shared" si="9"/>
        <v>0</v>
      </c>
      <c r="O30" s="87">
        <v>1</v>
      </c>
      <c r="P30" s="87">
        <f t="shared" si="10"/>
        <v>1</v>
      </c>
      <c r="Q30" s="97">
        <f>Q28</f>
        <v>150</v>
      </c>
      <c r="R30" s="97">
        <f>R28</f>
        <v>6</v>
      </c>
      <c r="S30" s="97">
        <f>S28</f>
        <v>0</v>
      </c>
      <c r="T30" s="86">
        <f t="shared" si="6"/>
        <v>2</v>
      </c>
    </row>
    <row r="31" s="2" customFormat="1" ht="15.6" customHeight="1" spans="1:21">
      <c r="A31" s="34"/>
      <c r="B31" s="35"/>
      <c r="C31" s="34"/>
      <c r="D31" s="36"/>
      <c r="E31" s="37" t="s">
        <v>162</v>
      </c>
      <c r="F31" s="37"/>
      <c r="G31" s="38"/>
      <c r="H31" s="39">
        <v>1</v>
      </c>
      <c r="I31" s="39">
        <v>0</v>
      </c>
      <c r="J31" s="39"/>
      <c r="K31" s="39"/>
      <c r="L31" s="83">
        <v>0</v>
      </c>
      <c r="M31" s="83">
        <v>1</v>
      </c>
      <c r="N31" s="39">
        <f t="shared" ref="N31:N36" si="11">H31+I31*2</f>
        <v>1</v>
      </c>
      <c r="O31" s="39"/>
      <c r="P31" s="39">
        <f t="shared" ref="P31:P36" si="12">J31+K31*2</f>
        <v>0</v>
      </c>
      <c r="Q31" s="96"/>
      <c r="R31" s="96"/>
      <c r="S31" s="34"/>
      <c r="T31" s="83">
        <f t="shared" si="6"/>
        <v>2</v>
      </c>
      <c r="U31" s="100"/>
    </row>
    <row r="32" ht="15.6" customHeight="1" spans="1:21">
      <c r="A32" s="31">
        <f>A4</f>
        <v>608</v>
      </c>
      <c r="B32" s="40" t="s">
        <v>126</v>
      </c>
      <c r="C32" s="31" t="s">
        <v>164</v>
      </c>
      <c r="D32" s="41" t="s">
        <v>109</v>
      </c>
      <c r="E32" s="42" t="s">
        <v>165</v>
      </c>
      <c r="F32" s="42" t="s">
        <v>163</v>
      </c>
      <c r="G32" s="43"/>
      <c r="H32" s="21">
        <v>1</v>
      </c>
      <c r="I32" s="21">
        <v>0</v>
      </c>
      <c r="J32" s="21">
        <v>1</v>
      </c>
      <c r="K32" s="21">
        <v>0</v>
      </c>
      <c r="L32" s="25">
        <v>0</v>
      </c>
      <c r="M32" s="25">
        <v>1</v>
      </c>
      <c r="N32" s="21">
        <f t="shared" si="11"/>
        <v>1</v>
      </c>
      <c r="O32" s="21">
        <v>1</v>
      </c>
      <c r="P32" s="21">
        <f t="shared" si="12"/>
        <v>1</v>
      </c>
      <c r="Q32" s="97">
        <v>150</v>
      </c>
      <c r="R32" s="97">
        <v>6</v>
      </c>
      <c r="S32" s="59">
        <v>0</v>
      </c>
      <c r="T32" s="25">
        <f t="shared" si="6"/>
        <v>2</v>
      </c>
      <c r="U32" s="101"/>
    </row>
    <row r="33" s="2" customFormat="1" ht="15.6" customHeight="1" spans="1:21">
      <c r="A33" s="34"/>
      <c r="B33" s="35"/>
      <c r="C33" s="34"/>
      <c r="D33" s="36"/>
      <c r="E33" s="37" t="s">
        <v>162</v>
      </c>
      <c r="F33" s="37"/>
      <c r="G33" s="38"/>
      <c r="H33" s="39">
        <v>1</v>
      </c>
      <c r="I33" s="39">
        <v>0</v>
      </c>
      <c r="J33" s="39">
        <v>1</v>
      </c>
      <c r="K33" s="39">
        <v>0</v>
      </c>
      <c r="L33" s="83">
        <v>0</v>
      </c>
      <c r="M33" s="83">
        <v>1</v>
      </c>
      <c r="N33" s="39">
        <f t="shared" si="11"/>
        <v>1</v>
      </c>
      <c r="O33" s="39">
        <v>1</v>
      </c>
      <c r="P33" s="39">
        <f t="shared" si="12"/>
        <v>1</v>
      </c>
      <c r="Q33" s="96"/>
      <c r="R33" s="96"/>
      <c r="S33" s="34"/>
      <c r="T33" s="83">
        <f t="shared" si="6"/>
        <v>2</v>
      </c>
      <c r="U33" s="100"/>
    </row>
    <row r="34" ht="15.6" customHeight="1" spans="1:21">
      <c r="A34" s="31">
        <f>A32</f>
        <v>608</v>
      </c>
      <c r="B34" s="40" t="s">
        <v>126</v>
      </c>
      <c r="C34" s="31" t="s">
        <v>164</v>
      </c>
      <c r="D34" s="41" t="s">
        <v>166</v>
      </c>
      <c r="E34" s="42" t="s">
        <v>167</v>
      </c>
      <c r="F34" s="42" t="s">
        <v>168</v>
      </c>
      <c r="G34" s="43"/>
      <c r="H34" s="21">
        <v>1</v>
      </c>
      <c r="I34" s="21">
        <v>0</v>
      </c>
      <c r="J34" s="21">
        <v>1</v>
      </c>
      <c r="K34" s="21">
        <v>0</v>
      </c>
      <c r="L34" s="25">
        <v>0</v>
      </c>
      <c r="M34" s="25">
        <v>1</v>
      </c>
      <c r="N34" s="21">
        <f t="shared" si="11"/>
        <v>1</v>
      </c>
      <c r="O34" s="21">
        <v>1</v>
      </c>
      <c r="P34" s="21">
        <f t="shared" si="12"/>
        <v>1</v>
      </c>
      <c r="Q34" s="97">
        <f>Q32</f>
        <v>150</v>
      </c>
      <c r="R34" s="97">
        <f>R32</f>
        <v>6</v>
      </c>
      <c r="S34" s="59">
        <v>0</v>
      </c>
      <c r="T34" s="25">
        <f t="shared" si="6"/>
        <v>2</v>
      </c>
      <c r="U34" s="101"/>
    </row>
    <row r="35" s="2" customFormat="1" ht="15.6" customHeight="1" spans="1:21">
      <c r="A35" s="34"/>
      <c r="B35" s="35"/>
      <c r="C35" s="34"/>
      <c r="D35" s="36"/>
      <c r="E35" s="37" t="s">
        <v>162</v>
      </c>
      <c r="F35" s="37"/>
      <c r="G35" s="38"/>
      <c r="H35" s="39">
        <v>1</v>
      </c>
      <c r="I35" s="39">
        <v>0</v>
      </c>
      <c r="J35" s="39">
        <v>1</v>
      </c>
      <c r="K35" s="39">
        <v>0</v>
      </c>
      <c r="L35" s="83">
        <v>0</v>
      </c>
      <c r="M35" s="83">
        <v>1</v>
      </c>
      <c r="N35" s="39">
        <f t="shared" si="11"/>
        <v>1</v>
      </c>
      <c r="O35" s="39">
        <v>1</v>
      </c>
      <c r="P35" s="39">
        <f t="shared" si="12"/>
        <v>1</v>
      </c>
      <c r="Q35" s="96"/>
      <c r="R35" s="96"/>
      <c r="S35" s="34"/>
      <c r="T35" s="83">
        <f t="shared" si="6"/>
        <v>2</v>
      </c>
      <c r="U35" s="100"/>
    </row>
    <row r="36" ht="15.6" customHeight="1" spans="1:21">
      <c r="A36" s="31">
        <f>A34</f>
        <v>608</v>
      </c>
      <c r="B36" s="40" t="s">
        <v>126</v>
      </c>
      <c r="C36" s="31" t="s">
        <v>164</v>
      </c>
      <c r="D36" s="41" t="s">
        <v>169</v>
      </c>
      <c r="E36" s="42" t="s">
        <v>170</v>
      </c>
      <c r="F36" s="42" t="s">
        <v>171</v>
      </c>
      <c r="G36" s="43"/>
      <c r="H36" s="21">
        <v>1</v>
      </c>
      <c r="I36" s="21">
        <v>0</v>
      </c>
      <c r="J36" s="21">
        <v>1</v>
      </c>
      <c r="K36" s="21">
        <v>0</v>
      </c>
      <c r="L36" s="25">
        <v>0</v>
      </c>
      <c r="M36" s="25">
        <v>1</v>
      </c>
      <c r="N36" s="21">
        <f t="shared" si="11"/>
        <v>1</v>
      </c>
      <c r="O36" s="21">
        <v>1</v>
      </c>
      <c r="P36" s="21">
        <f t="shared" si="12"/>
        <v>1</v>
      </c>
      <c r="Q36" s="97">
        <f>Q34</f>
        <v>150</v>
      </c>
      <c r="R36" s="97">
        <f>R34</f>
        <v>6</v>
      </c>
      <c r="S36" s="59">
        <v>0</v>
      </c>
      <c r="T36" s="25">
        <f t="shared" si="6"/>
        <v>2</v>
      </c>
      <c r="U36" s="101"/>
    </row>
    <row r="37" s="3" customFormat="1" ht="15.6" customHeight="1" spans="1:20">
      <c r="A37" s="34"/>
      <c r="B37" s="35"/>
      <c r="C37" s="34"/>
      <c r="D37" s="36"/>
      <c r="E37" s="37"/>
      <c r="F37" s="37"/>
      <c r="G37" s="38"/>
      <c r="H37" s="49"/>
      <c r="I37" s="49"/>
      <c r="J37" s="49"/>
      <c r="K37" s="49"/>
      <c r="L37" s="83"/>
      <c r="M37" s="83"/>
      <c r="N37" s="49"/>
      <c r="O37" s="49"/>
      <c r="P37" s="49"/>
      <c r="Q37" s="96"/>
      <c r="R37" s="96"/>
      <c r="S37" s="34"/>
      <c r="T37" s="83"/>
    </row>
    <row r="38" customFormat="1" ht="15.6" customHeight="1" spans="1:20">
      <c r="A38" s="48">
        <f>A36</f>
        <v>608</v>
      </c>
      <c r="B38" s="40"/>
      <c r="C38" s="31" t="s">
        <v>164</v>
      </c>
      <c r="D38" s="41" t="s">
        <v>172</v>
      </c>
      <c r="E38" s="42" t="s">
        <v>173</v>
      </c>
      <c r="F38" s="42" t="s">
        <v>174</v>
      </c>
      <c r="G38" s="43"/>
      <c r="H38" s="21"/>
      <c r="I38" s="21"/>
      <c r="J38" s="21"/>
      <c r="K38" s="21"/>
      <c r="L38" s="25"/>
      <c r="M38" s="25"/>
      <c r="N38" s="21"/>
      <c r="O38" s="21"/>
      <c r="P38" s="21"/>
      <c r="Q38" s="97"/>
      <c r="R38" s="97"/>
      <c r="S38" s="59"/>
      <c r="T38" s="99"/>
    </row>
    <row r="39" s="3" customFormat="1" ht="15.6" customHeight="1" spans="1:20">
      <c r="A39" s="34"/>
      <c r="B39" s="35"/>
      <c r="C39" s="34"/>
      <c r="D39" s="36"/>
      <c r="E39" s="37"/>
      <c r="F39" s="37"/>
      <c r="G39" s="38"/>
      <c r="H39" s="49"/>
      <c r="I39" s="49"/>
      <c r="J39" s="49"/>
      <c r="K39" s="49"/>
      <c r="L39" s="83"/>
      <c r="M39" s="83"/>
      <c r="N39" s="49"/>
      <c r="O39" s="49"/>
      <c r="P39" s="49"/>
      <c r="Q39" s="96"/>
      <c r="R39" s="96"/>
      <c r="S39" s="34"/>
      <c r="T39" s="83"/>
    </row>
    <row r="40" customFormat="1" ht="15.6" customHeight="1" spans="1:20">
      <c r="A40" s="48">
        <f>A38</f>
        <v>608</v>
      </c>
      <c r="B40" s="40"/>
      <c r="C40" s="31" t="s">
        <v>164</v>
      </c>
      <c r="D40" s="41" t="s">
        <v>175</v>
      </c>
      <c r="E40" s="42" t="s">
        <v>176</v>
      </c>
      <c r="F40" s="42" t="s">
        <v>177</v>
      </c>
      <c r="G40" s="43"/>
      <c r="H40" s="21"/>
      <c r="I40" s="21"/>
      <c r="J40" s="21"/>
      <c r="K40" s="21"/>
      <c r="L40" s="25"/>
      <c r="M40" s="25"/>
      <c r="N40" s="21"/>
      <c r="O40" s="21"/>
      <c r="P40" s="21"/>
      <c r="Q40" s="97"/>
      <c r="R40" s="97"/>
      <c r="S40" s="59"/>
      <c r="T40" s="99"/>
    </row>
    <row r="41" s="6" customFormat="1" ht="15.6" customHeight="1" spans="1:21">
      <c r="A41" s="62"/>
      <c r="B41" s="63"/>
      <c r="C41" s="62"/>
      <c r="D41" s="64"/>
      <c r="E41" s="65" t="s">
        <v>178</v>
      </c>
      <c r="F41" s="65" t="s">
        <v>179</v>
      </c>
      <c r="G41" s="66"/>
      <c r="H41" s="8">
        <v>1</v>
      </c>
      <c r="I41" s="8">
        <v>0</v>
      </c>
      <c r="J41" s="8"/>
      <c r="K41" s="88"/>
      <c r="L41" s="89">
        <v>0</v>
      </c>
      <c r="M41" s="89">
        <v>1</v>
      </c>
      <c r="N41" s="88">
        <f t="shared" ref="N41:N42" si="13">H41+I41*2</f>
        <v>1</v>
      </c>
      <c r="O41" s="8"/>
      <c r="P41" s="88">
        <f t="shared" ref="P41:P42" si="14">J41+K41*2</f>
        <v>0</v>
      </c>
      <c r="Q41" s="102"/>
      <c r="R41" s="102"/>
      <c r="S41" s="62"/>
      <c r="T41" s="89">
        <f t="shared" ref="T41:T45" si="15">L41+M41*2</f>
        <v>2</v>
      </c>
      <c r="U41" s="103"/>
    </row>
    <row r="42" ht="17.5" spans="1:21">
      <c r="A42" s="31">
        <f t="shared" ref="A42:A46" si="16">A36</f>
        <v>608</v>
      </c>
      <c r="B42" s="40" t="s">
        <v>129</v>
      </c>
      <c r="C42" s="31" t="s">
        <v>179</v>
      </c>
      <c r="D42" s="41" t="s">
        <v>109</v>
      </c>
      <c r="E42" s="42" t="s">
        <v>182</v>
      </c>
      <c r="F42" s="42" t="s">
        <v>179</v>
      </c>
      <c r="H42" s="21">
        <v>1</v>
      </c>
      <c r="I42" s="21">
        <v>0</v>
      </c>
      <c r="J42" s="21">
        <v>1</v>
      </c>
      <c r="K42" s="21">
        <v>0</v>
      </c>
      <c r="L42" s="25">
        <v>0</v>
      </c>
      <c r="M42" s="25">
        <v>1</v>
      </c>
      <c r="N42" s="21">
        <f t="shared" si="13"/>
        <v>1</v>
      </c>
      <c r="O42" s="21">
        <v>1</v>
      </c>
      <c r="P42" s="21">
        <f t="shared" si="14"/>
        <v>1</v>
      </c>
      <c r="Q42" s="97">
        <f>Q36</f>
        <v>150</v>
      </c>
      <c r="R42" s="97">
        <f>R36</f>
        <v>6</v>
      </c>
      <c r="S42" s="59">
        <v>0</v>
      </c>
      <c r="T42" s="25">
        <f t="shared" si="15"/>
        <v>2</v>
      </c>
      <c r="U42" s="101"/>
    </row>
    <row r="43" s="7" customFormat="1" ht="17.5" spans="1:20">
      <c r="A43" s="67"/>
      <c r="B43" s="63"/>
      <c r="C43" s="65"/>
      <c r="D43" s="64"/>
      <c r="E43" s="65"/>
      <c r="F43" s="65"/>
      <c r="G43" s="68"/>
      <c r="H43" s="8"/>
      <c r="I43" s="8"/>
      <c r="J43" s="8"/>
      <c r="K43" s="8"/>
      <c r="L43" s="89"/>
      <c r="M43" s="89"/>
      <c r="N43" s="8"/>
      <c r="O43" s="8"/>
      <c r="P43" s="8"/>
      <c r="Q43" s="102"/>
      <c r="R43" s="102"/>
      <c r="S43" s="62"/>
      <c r="T43" s="89"/>
    </row>
    <row r="44" customFormat="1" ht="17.5" spans="1:20">
      <c r="A44" s="48">
        <f t="shared" si="16"/>
        <v>608</v>
      </c>
      <c r="B44" s="40"/>
      <c r="C44" s="31" t="s">
        <v>179</v>
      </c>
      <c r="D44" s="41" t="s">
        <v>120</v>
      </c>
      <c r="E44" s="42" t="s">
        <v>183</v>
      </c>
      <c r="F44" s="42" t="s">
        <v>184</v>
      </c>
      <c r="G44" s="22"/>
      <c r="H44" s="21"/>
      <c r="I44" s="21"/>
      <c r="J44" s="21"/>
      <c r="K44" s="21"/>
      <c r="L44" s="25"/>
      <c r="M44" s="25"/>
      <c r="N44" s="21"/>
      <c r="O44" s="21"/>
      <c r="P44" s="21"/>
      <c r="Q44" s="97"/>
      <c r="R44" s="97"/>
      <c r="S44" s="59"/>
      <c r="T44" s="99"/>
    </row>
    <row r="45" s="8" customFormat="1" ht="15.6" customHeight="1" spans="1:21">
      <c r="A45" s="67"/>
      <c r="B45" s="63"/>
      <c r="C45" s="62"/>
      <c r="D45" s="64"/>
      <c r="E45" s="65" t="s">
        <v>185</v>
      </c>
      <c r="F45" s="65" t="s">
        <v>179</v>
      </c>
      <c r="G45" s="66"/>
      <c r="H45" s="8">
        <v>1</v>
      </c>
      <c r="I45" s="8">
        <v>0</v>
      </c>
      <c r="J45" s="8">
        <v>1</v>
      </c>
      <c r="K45" s="88">
        <v>0</v>
      </c>
      <c r="L45" s="89">
        <v>0</v>
      </c>
      <c r="M45" s="89">
        <v>1</v>
      </c>
      <c r="N45" s="88">
        <f t="shared" ref="N45:N50" si="17">H45+I45*2</f>
        <v>1</v>
      </c>
      <c r="P45" s="88">
        <f t="shared" ref="P45:P50" si="18">J45+K45*2</f>
        <v>1</v>
      </c>
      <c r="Q45" s="102"/>
      <c r="R45" s="102"/>
      <c r="S45" s="62"/>
      <c r="T45" s="89">
        <f t="shared" si="15"/>
        <v>2</v>
      </c>
      <c r="U45" s="104"/>
    </row>
    <row r="46" s="9" customFormat="1" ht="15.6" customHeight="1" spans="1:21">
      <c r="A46" s="31">
        <f t="shared" si="16"/>
        <v>608</v>
      </c>
      <c r="B46" s="40" t="s">
        <v>129</v>
      </c>
      <c r="C46" s="31" t="s">
        <v>179</v>
      </c>
      <c r="D46" s="41" t="s">
        <v>126</v>
      </c>
      <c r="E46" s="42" t="s">
        <v>185</v>
      </c>
      <c r="F46" s="42" t="s">
        <v>186</v>
      </c>
      <c r="G46" s="69"/>
      <c r="H46" s="21">
        <v>1</v>
      </c>
      <c r="I46" s="21">
        <v>0</v>
      </c>
      <c r="J46" s="21">
        <v>1</v>
      </c>
      <c r="K46" s="21">
        <v>0</v>
      </c>
      <c r="L46" s="25">
        <v>0</v>
      </c>
      <c r="M46" s="25">
        <v>1</v>
      </c>
      <c r="N46" s="21">
        <f t="shared" si="17"/>
        <v>1</v>
      </c>
      <c r="O46" s="21">
        <v>1</v>
      </c>
      <c r="P46" s="21">
        <f t="shared" si="18"/>
        <v>1</v>
      </c>
      <c r="Q46" s="97">
        <f>Q42</f>
        <v>150</v>
      </c>
      <c r="R46" s="97">
        <f>R42</f>
        <v>6</v>
      </c>
      <c r="S46" s="59">
        <v>0</v>
      </c>
      <c r="T46" s="99">
        <f t="shared" ref="T46:T66" si="19">L46+M46*2</f>
        <v>2</v>
      </c>
      <c r="U46" s="105"/>
    </row>
    <row r="47" s="9" customFormat="1" ht="15.6" customHeight="1" spans="1:21">
      <c r="A47" s="67"/>
      <c r="B47" s="63"/>
      <c r="C47" s="62"/>
      <c r="D47" s="64"/>
      <c r="E47" s="65" t="s">
        <v>187</v>
      </c>
      <c r="F47" s="65" t="s">
        <v>188</v>
      </c>
      <c r="G47" s="66"/>
      <c r="H47" s="8">
        <v>1</v>
      </c>
      <c r="I47" s="8">
        <v>0</v>
      </c>
      <c r="J47" s="8"/>
      <c r="K47" s="88"/>
      <c r="L47" s="89">
        <v>0</v>
      </c>
      <c r="M47" s="89">
        <v>1</v>
      </c>
      <c r="N47" s="88">
        <f t="shared" si="17"/>
        <v>1</v>
      </c>
      <c r="O47" s="8"/>
      <c r="P47" s="88">
        <f t="shared" si="18"/>
        <v>0</v>
      </c>
      <c r="Q47" s="102"/>
      <c r="R47" s="102"/>
      <c r="S47" s="62"/>
      <c r="T47" s="99">
        <f t="shared" si="19"/>
        <v>2</v>
      </c>
      <c r="U47" s="105"/>
    </row>
    <row r="48" s="9" customFormat="1" ht="15.6" customHeight="1" spans="1:21">
      <c r="A48" s="31">
        <f>A42</f>
        <v>608</v>
      </c>
      <c r="B48" s="40" t="s">
        <v>129</v>
      </c>
      <c r="C48" s="31" t="s">
        <v>179</v>
      </c>
      <c r="D48" s="41" t="s">
        <v>129</v>
      </c>
      <c r="E48" s="42" t="s">
        <v>187</v>
      </c>
      <c r="F48" s="42" t="s">
        <v>188</v>
      </c>
      <c r="G48" s="22"/>
      <c r="H48" s="21">
        <v>1</v>
      </c>
      <c r="I48" s="21">
        <v>0</v>
      </c>
      <c r="J48" s="21">
        <v>1</v>
      </c>
      <c r="K48" s="21">
        <v>0</v>
      </c>
      <c r="L48" s="25">
        <v>0</v>
      </c>
      <c r="M48" s="25">
        <v>1</v>
      </c>
      <c r="N48" s="21">
        <f t="shared" si="17"/>
        <v>1</v>
      </c>
      <c r="O48" s="21">
        <v>1</v>
      </c>
      <c r="P48" s="21">
        <f t="shared" si="18"/>
        <v>1</v>
      </c>
      <c r="Q48" s="97">
        <f>Q42</f>
        <v>150</v>
      </c>
      <c r="R48" s="97">
        <f>R42</f>
        <v>6</v>
      </c>
      <c r="S48" s="59">
        <v>0</v>
      </c>
      <c r="T48" s="99">
        <f t="shared" si="19"/>
        <v>2</v>
      </c>
      <c r="U48" s="105"/>
    </row>
    <row r="49" s="6" customFormat="1" ht="15.6" customHeight="1" spans="1:21">
      <c r="A49" s="62"/>
      <c r="B49" s="63"/>
      <c r="C49" s="62"/>
      <c r="D49" s="64"/>
      <c r="E49" s="65" t="s">
        <v>190</v>
      </c>
      <c r="F49" s="65" t="s">
        <v>191</v>
      </c>
      <c r="G49" s="66"/>
      <c r="H49" s="8">
        <v>1</v>
      </c>
      <c r="I49" s="8">
        <v>0</v>
      </c>
      <c r="J49" s="8"/>
      <c r="K49" s="88"/>
      <c r="L49" s="89">
        <v>0</v>
      </c>
      <c r="M49" s="89">
        <v>1</v>
      </c>
      <c r="N49" s="88">
        <f t="shared" si="17"/>
        <v>1</v>
      </c>
      <c r="O49" s="8"/>
      <c r="P49" s="88">
        <f t="shared" si="18"/>
        <v>0</v>
      </c>
      <c r="Q49" s="102"/>
      <c r="R49" s="102"/>
      <c r="S49" s="62"/>
      <c r="T49" s="89">
        <f t="shared" si="19"/>
        <v>2</v>
      </c>
      <c r="U49" s="103"/>
    </row>
    <row r="50" s="9" customFormat="1" ht="17.5" spans="1:21">
      <c r="A50" s="31">
        <f>A44</f>
        <v>608</v>
      </c>
      <c r="B50" s="40" t="s">
        <v>129</v>
      </c>
      <c r="C50" s="31" t="s">
        <v>179</v>
      </c>
      <c r="D50" s="41" t="s">
        <v>132</v>
      </c>
      <c r="E50" s="42" t="s">
        <v>190</v>
      </c>
      <c r="F50" s="42" t="s">
        <v>191</v>
      </c>
      <c r="G50" s="22"/>
      <c r="H50" s="21">
        <v>1</v>
      </c>
      <c r="I50" s="21">
        <v>0</v>
      </c>
      <c r="J50" s="21">
        <v>1</v>
      </c>
      <c r="K50" s="21">
        <v>0</v>
      </c>
      <c r="L50" s="25">
        <v>0</v>
      </c>
      <c r="M50" s="25">
        <v>1</v>
      </c>
      <c r="N50" s="21">
        <f t="shared" si="17"/>
        <v>1</v>
      </c>
      <c r="O50" s="21">
        <v>1</v>
      </c>
      <c r="P50" s="21">
        <f t="shared" si="18"/>
        <v>1</v>
      </c>
      <c r="Q50" s="97">
        <f>Q46</f>
        <v>150</v>
      </c>
      <c r="R50" s="97">
        <f>R46</f>
        <v>6</v>
      </c>
      <c r="S50" s="59">
        <v>0</v>
      </c>
      <c r="T50" s="99">
        <f t="shared" si="19"/>
        <v>2</v>
      </c>
      <c r="U50" s="105"/>
    </row>
    <row r="51" s="10" customFormat="1" ht="17.5" spans="1:21">
      <c r="A51" s="70"/>
      <c r="B51" s="71"/>
      <c r="C51" s="70"/>
      <c r="D51" s="72"/>
      <c r="E51" s="73" t="s">
        <v>192</v>
      </c>
      <c r="F51" s="73"/>
      <c r="G51" s="74"/>
      <c r="H51" s="75">
        <v>1</v>
      </c>
      <c r="I51" s="75">
        <v>0</v>
      </c>
      <c r="J51" s="75">
        <v>1</v>
      </c>
      <c r="K51" s="90">
        <v>0</v>
      </c>
      <c r="L51" s="91">
        <v>0</v>
      </c>
      <c r="M51" s="91">
        <v>1</v>
      </c>
      <c r="N51" s="90">
        <f t="shared" ref="N51:N66" si="20">H51+I51*2</f>
        <v>1</v>
      </c>
      <c r="O51" s="75">
        <v>1</v>
      </c>
      <c r="P51" s="75">
        <f t="shared" ref="P51:P66" si="21">J51+K51*2</f>
        <v>1</v>
      </c>
      <c r="Q51" s="70" t="s">
        <v>181</v>
      </c>
      <c r="R51" s="70" t="s">
        <v>181</v>
      </c>
      <c r="S51" s="70" t="s">
        <v>181</v>
      </c>
      <c r="T51" s="91">
        <f t="shared" si="19"/>
        <v>2</v>
      </c>
      <c r="U51" s="106"/>
    </row>
    <row r="52" ht="17.5" spans="1:21">
      <c r="A52" s="31">
        <f>A42</f>
        <v>608</v>
      </c>
      <c r="B52" s="40" t="s">
        <v>132</v>
      </c>
      <c r="C52" s="31" t="s">
        <v>193</v>
      </c>
      <c r="D52" s="41" t="s">
        <v>109</v>
      </c>
      <c r="E52" s="42" t="s">
        <v>201</v>
      </c>
      <c r="F52" s="42" t="s">
        <v>193</v>
      </c>
      <c r="H52" s="21">
        <v>1</v>
      </c>
      <c r="I52" s="21">
        <v>0</v>
      </c>
      <c r="J52" s="21">
        <v>1</v>
      </c>
      <c r="K52" s="21">
        <v>0</v>
      </c>
      <c r="L52" s="25">
        <v>0</v>
      </c>
      <c r="M52" s="25">
        <v>1</v>
      </c>
      <c r="N52" s="21">
        <f t="shared" si="20"/>
        <v>1</v>
      </c>
      <c r="O52" s="21">
        <v>1</v>
      </c>
      <c r="P52" s="21">
        <f t="shared" si="21"/>
        <v>1</v>
      </c>
      <c r="Q52" s="97">
        <f>Q42</f>
        <v>150</v>
      </c>
      <c r="R52" s="97">
        <f>R42</f>
        <v>6</v>
      </c>
      <c r="S52" s="59">
        <v>0</v>
      </c>
      <c r="T52" s="25">
        <f t="shared" si="19"/>
        <v>2</v>
      </c>
      <c r="U52" s="101"/>
    </row>
    <row r="53" s="10" customFormat="1" ht="17.5" spans="1:21">
      <c r="A53" s="70"/>
      <c r="B53" s="71"/>
      <c r="C53" s="70"/>
      <c r="D53" s="72"/>
      <c r="E53" s="73" t="s">
        <v>192</v>
      </c>
      <c r="F53" s="73"/>
      <c r="G53" s="74"/>
      <c r="H53" s="75">
        <v>1</v>
      </c>
      <c r="I53" s="75">
        <v>0</v>
      </c>
      <c r="J53" s="75">
        <v>1</v>
      </c>
      <c r="K53" s="75">
        <v>0</v>
      </c>
      <c r="L53" s="91">
        <v>0</v>
      </c>
      <c r="M53" s="91">
        <v>1</v>
      </c>
      <c r="N53" s="90">
        <f t="shared" si="20"/>
        <v>1</v>
      </c>
      <c r="O53" s="75">
        <v>1</v>
      </c>
      <c r="P53" s="75">
        <f t="shared" si="21"/>
        <v>1</v>
      </c>
      <c r="Q53" s="70" t="s">
        <v>181</v>
      </c>
      <c r="R53" s="70" t="s">
        <v>181</v>
      </c>
      <c r="S53" s="70" t="s">
        <v>181</v>
      </c>
      <c r="T53" s="91">
        <f t="shared" si="19"/>
        <v>2</v>
      </c>
      <c r="U53" s="106"/>
    </row>
    <row r="54" ht="17.5" spans="1:21">
      <c r="A54" s="31">
        <f t="shared" ref="A54:A58" si="22">A52</f>
        <v>608</v>
      </c>
      <c r="B54" s="40" t="s">
        <v>135</v>
      </c>
      <c r="C54" s="31" t="s">
        <v>202</v>
      </c>
      <c r="D54" s="41" t="s">
        <v>109</v>
      </c>
      <c r="E54" s="42" t="s">
        <v>203</v>
      </c>
      <c r="F54" s="42" t="s">
        <v>202</v>
      </c>
      <c r="H54" s="21">
        <v>1</v>
      </c>
      <c r="I54" s="21">
        <v>0</v>
      </c>
      <c r="J54" s="21">
        <v>1</v>
      </c>
      <c r="K54" s="21">
        <v>0</v>
      </c>
      <c r="L54" s="25">
        <v>0</v>
      </c>
      <c r="M54" s="25">
        <v>1</v>
      </c>
      <c r="N54" s="21">
        <f t="shared" si="20"/>
        <v>1</v>
      </c>
      <c r="O54" s="21">
        <v>1</v>
      </c>
      <c r="P54" s="21">
        <f t="shared" si="21"/>
        <v>1</v>
      </c>
      <c r="Q54" s="97">
        <f>Q52</f>
        <v>150</v>
      </c>
      <c r="R54" s="97">
        <f>R52</f>
        <v>6</v>
      </c>
      <c r="S54" s="59">
        <v>0</v>
      </c>
      <c r="T54" s="25">
        <f t="shared" si="19"/>
        <v>2</v>
      </c>
      <c r="U54" s="101"/>
    </row>
    <row r="55" s="6" customFormat="1" ht="17.5" spans="1:21">
      <c r="A55" s="62"/>
      <c r="B55" s="63"/>
      <c r="C55" s="62"/>
      <c r="D55" s="64"/>
      <c r="E55" s="65" t="s">
        <v>204</v>
      </c>
      <c r="F55" s="65"/>
      <c r="G55" s="68"/>
      <c r="H55" s="8">
        <v>1</v>
      </c>
      <c r="I55" s="8">
        <v>0</v>
      </c>
      <c r="J55" s="8"/>
      <c r="K55" s="8"/>
      <c r="L55" s="89">
        <v>0</v>
      </c>
      <c r="M55" s="89">
        <v>1</v>
      </c>
      <c r="N55" s="88">
        <f t="shared" si="20"/>
        <v>1</v>
      </c>
      <c r="O55" s="8">
        <v>1</v>
      </c>
      <c r="P55" s="88">
        <f t="shared" si="21"/>
        <v>0</v>
      </c>
      <c r="Q55" s="102" t="s">
        <v>181</v>
      </c>
      <c r="R55" s="102" t="s">
        <v>181</v>
      </c>
      <c r="S55" s="102" t="s">
        <v>181</v>
      </c>
      <c r="T55" s="89">
        <f t="shared" si="19"/>
        <v>2</v>
      </c>
      <c r="U55" s="103"/>
    </row>
    <row r="56" ht="17.5" spans="1:21">
      <c r="A56" s="31">
        <f t="shared" si="22"/>
        <v>608</v>
      </c>
      <c r="B56" s="40" t="s">
        <v>135</v>
      </c>
      <c r="C56" s="31" t="s">
        <v>202</v>
      </c>
      <c r="D56" s="41" t="s">
        <v>120</v>
      </c>
      <c r="E56" s="42" t="s">
        <v>206</v>
      </c>
      <c r="F56" s="42" t="s">
        <v>207</v>
      </c>
      <c r="H56" s="21">
        <v>1</v>
      </c>
      <c r="I56" s="21">
        <v>0</v>
      </c>
      <c r="J56" s="21">
        <v>1</v>
      </c>
      <c r="K56" s="21">
        <v>0</v>
      </c>
      <c r="L56" s="25">
        <v>0</v>
      </c>
      <c r="M56" s="25">
        <v>1</v>
      </c>
      <c r="N56" s="21">
        <f t="shared" si="20"/>
        <v>1</v>
      </c>
      <c r="O56" s="21">
        <v>1</v>
      </c>
      <c r="P56" s="21">
        <f t="shared" si="21"/>
        <v>1</v>
      </c>
      <c r="Q56" s="97">
        <f t="shared" ref="Q56:Q60" si="23">Q54</f>
        <v>150</v>
      </c>
      <c r="R56" s="97">
        <f>R54</f>
        <v>6</v>
      </c>
      <c r="S56" s="59">
        <v>0</v>
      </c>
      <c r="T56" s="25">
        <f t="shared" si="19"/>
        <v>2</v>
      </c>
      <c r="U56" s="101"/>
    </row>
    <row r="57" s="7" customFormat="1" ht="17.5" spans="1:20">
      <c r="A57" s="67"/>
      <c r="B57" s="63"/>
      <c r="C57" s="62"/>
      <c r="D57" s="64"/>
      <c r="E57" s="65" t="s">
        <v>192</v>
      </c>
      <c r="F57" s="76"/>
      <c r="G57" s="68"/>
      <c r="H57" s="8">
        <v>1</v>
      </c>
      <c r="I57" s="8">
        <v>0</v>
      </c>
      <c r="J57" s="8">
        <v>1</v>
      </c>
      <c r="K57" s="8">
        <v>0</v>
      </c>
      <c r="L57" s="89">
        <v>0</v>
      </c>
      <c r="M57" s="89">
        <v>1</v>
      </c>
      <c r="N57" s="88">
        <f t="shared" si="20"/>
        <v>1</v>
      </c>
      <c r="O57" s="8">
        <v>1</v>
      </c>
      <c r="P57" s="8">
        <f t="shared" si="21"/>
        <v>1</v>
      </c>
      <c r="Q57" s="62" t="s">
        <v>181</v>
      </c>
      <c r="R57" s="62" t="s">
        <v>181</v>
      </c>
      <c r="S57" s="62" t="s">
        <v>181</v>
      </c>
      <c r="T57" s="89">
        <f t="shared" si="19"/>
        <v>2</v>
      </c>
    </row>
    <row r="58" customFormat="1" ht="17.5" spans="1:20">
      <c r="A58" s="57">
        <f t="shared" si="22"/>
        <v>608</v>
      </c>
      <c r="B58" s="58" t="s">
        <v>135</v>
      </c>
      <c r="C58" s="59" t="s">
        <v>202</v>
      </c>
      <c r="D58" s="60" t="s">
        <v>126</v>
      </c>
      <c r="E58" s="61" t="s">
        <v>212</v>
      </c>
      <c r="F58" s="77" t="s">
        <v>213</v>
      </c>
      <c r="G58" s="22"/>
      <c r="H58" s="21">
        <v>1</v>
      </c>
      <c r="I58" s="21">
        <v>0</v>
      </c>
      <c r="J58" s="21">
        <v>1</v>
      </c>
      <c r="K58" s="21">
        <v>0</v>
      </c>
      <c r="L58" s="25">
        <v>0</v>
      </c>
      <c r="M58" s="25">
        <v>1</v>
      </c>
      <c r="N58" s="21">
        <f t="shared" si="20"/>
        <v>1</v>
      </c>
      <c r="O58" s="21">
        <v>1</v>
      </c>
      <c r="P58" s="21">
        <f t="shared" si="21"/>
        <v>1</v>
      </c>
      <c r="Q58" s="97">
        <f t="shared" si="23"/>
        <v>150</v>
      </c>
      <c r="R58" s="97">
        <f>R56</f>
        <v>6</v>
      </c>
      <c r="S58" s="97">
        <f>S56</f>
        <v>0</v>
      </c>
      <c r="T58" s="99">
        <f t="shared" si="19"/>
        <v>2</v>
      </c>
    </row>
    <row r="59" s="7" customFormat="1" ht="17.5" spans="1:20">
      <c r="A59" s="67"/>
      <c r="B59" s="63"/>
      <c r="C59" s="62"/>
      <c r="D59" s="64"/>
      <c r="E59" s="65" t="s">
        <v>192</v>
      </c>
      <c r="F59" s="76"/>
      <c r="G59" s="68"/>
      <c r="H59" s="8">
        <v>1</v>
      </c>
      <c r="I59" s="8">
        <v>0</v>
      </c>
      <c r="J59" s="8">
        <v>1</v>
      </c>
      <c r="K59" s="8">
        <v>0</v>
      </c>
      <c r="L59" s="89">
        <v>0</v>
      </c>
      <c r="M59" s="89">
        <v>1</v>
      </c>
      <c r="N59" s="88">
        <f t="shared" si="20"/>
        <v>1</v>
      </c>
      <c r="O59" s="8">
        <v>1</v>
      </c>
      <c r="P59" s="8">
        <f t="shared" si="21"/>
        <v>1</v>
      </c>
      <c r="Q59" s="62" t="s">
        <v>181</v>
      </c>
      <c r="R59" s="62" t="s">
        <v>181</v>
      </c>
      <c r="S59" s="62" t="s">
        <v>181</v>
      </c>
      <c r="T59" s="89">
        <f t="shared" si="19"/>
        <v>2</v>
      </c>
    </row>
    <row r="60" customFormat="1" ht="17.5" spans="1:20">
      <c r="A60" s="57">
        <f>A56</f>
        <v>608</v>
      </c>
      <c r="B60" s="58" t="s">
        <v>135</v>
      </c>
      <c r="C60" s="59" t="s">
        <v>202</v>
      </c>
      <c r="D60" s="60" t="s">
        <v>129</v>
      </c>
      <c r="E60" s="61" t="s">
        <v>214</v>
      </c>
      <c r="F60" s="77" t="s">
        <v>215</v>
      </c>
      <c r="G60" s="22"/>
      <c r="H60" s="21">
        <v>1</v>
      </c>
      <c r="I60" s="21">
        <v>0</v>
      </c>
      <c r="J60" s="21">
        <v>1</v>
      </c>
      <c r="K60" s="21">
        <v>0</v>
      </c>
      <c r="L60" s="25">
        <v>0</v>
      </c>
      <c r="M60" s="25">
        <v>1</v>
      </c>
      <c r="N60" s="21">
        <f t="shared" si="20"/>
        <v>1</v>
      </c>
      <c r="O60" s="21">
        <v>1</v>
      </c>
      <c r="P60" s="21">
        <f t="shared" si="21"/>
        <v>1</v>
      </c>
      <c r="Q60" s="97">
        <f t="shared" si="23"/>
        <v>150</v>
      </c>
      <c r="R60" s="97">
        <f>R58</f>
        <v>6</v>
      </c>
      <c r="S60" s="97">
        <f>S58</f>
        <v>0</v>
      </c>
      <c r="T60" s="99">
        <f t="shared" si="19"/>
        <v>2</v>
      </c>
    </row>
    <row r="61" s="6" customFormat="1" ht="17.5" spans="1:21">
      <c r="A61" s="62"/>
      <c r="B61" s="63"/>
      <c r="C61" s="62"/>
      <c r="D61" s="64"/>
      <c r="E61" s="65" t="s">
        <v>216</v>
      </c>
      <c r="F61" s="65"/>
      <c r="G61" s="68"/>
      <c r="H61" s="8">
        <v>1</v>
      </c>
      <c r="I61" s="8">
        <v>0</v>
      </c>
      <c r="J61" s="8">
        <v>1</v>
      </c>
      <c r="K61" s="8">
        <v>0</v>
      </c>
      <c r="L61" s="89">
        <v>0</v>
      </c>
      <c r="M61" s="89">
        <v>1</v>
      </c>
      <c r="N61" s="88">
        <f t="shared" si="20"/>
        <v>1</v>
      </c>
      <c r="O61" s="8">
        <v>1</v>
      </c>
      <c r="P61" s="88">
        <f t="shared" si="21"/>
        <v>1</v>
      </c>
      <c r="Q61" s="62"/>
      <c r="R61" s="102"/>
      <c r="S61" s="62"/>
      <c r="T61" s="89">
        <f t="shared" si="19"/>
        <v>2</v>
      </c>
      <c r="U61" s="103"/>
    </row>
    <row r="62" ht="17.5" spans="1:21">
      <c r="A62" s="31">
        <f>A56</f>
        <v>608</v>
      </c>
      <c r="B62" s="40" t="s">
        <v>138</v>
      </c>
      <c r="C62" s="31" t="s">
        <v>223</v>
      </c>
      <c r="D62" s="41" t="s">
        <v>109</v>
      </c>
      <c r="E62" s="42" t="s">
        <v>224</v>
      </c>
      <c r="F62" s="42" t="s">
        <v>223</v>
      </c>
      <c r="H62" s="21">
        <v>1</v>
      </c>
      <c r="I62" s="21">
        <v>0</v>
      </c>
      <c r="J62" s="21">
        <v>1</v>
      </c>
      <c r="K62" s="21">
        <v>0</v>
      </c>
      <c r="L62" s="25">
        <v>0</v>
      </c>
      <c r="M62" s="25">
        <v>1</v>
      </c>
      <c r="N62" s="21">
        <f t="shared" si="20"/>
        <v>1</v>
      </c>
      <c r="O62" s="21">
        <v>1</v>
      </c>
      <c r="P62" s="21">
        <f t="shared" si="21"/>
        <v>1</v>
      </c>
      <c r="Q62" s="97">
        <f>Q56</f>
        <v>150</v>
      </c>
      <c r="R62" s="97">
        <f>R56</f>
        <v>6</v>
      </c>
      <c r="S62" s="59">
        <v>0</v>
      </c>
      <c r="T62" s="25">
        <f t="shared" si="19"/>
        <v>2</v>
      </c>
      <c r="U62" s="101"/>
    </row>
    <row r="63" s="6" customFormat="1" ht="17.5" spans="1:21">
      <c r="A63" s="62"/>
      <c r="B63" s="63"/>
      <c r="C63" s="62"/>
      <c r="D63" s="64"/>
      <c r="E63" s="65" t="s">
        <v>225</v>
      </c>
      <c r="F63" s="65"/>
      <c r="G63" s="68"/>
      <c r="H63" s="8">
        <v>1</v>
      </c>
      <c r="I63" s="8">
        <v>0</v>
      </c>
      <c r="J63" s="8">
        <v>1</v>
      </c>
      <c r="K63" s="8">
        <v>0</v>
      </c>
      <c r="L63" s="89">
        <v>0</v>
      </c>
      <c r="M63" s="89">
        <v>1</v>
      </c>
      <c r="N63" s="88">
        <f t="shared" si="20"/>
        <v>1</v>
      </c>
      <c r="O63" s="8">
        <v>1</v>
      </c>
      <c r="P63" s="88">
        <f t="shared" si="21"/>
        <v>1</v>
      </c>
      <c r="Q63" s="102"/>
      <c r="R63" s="102"/>
      <c r="S63" s="62"/>
      <c r="T63" s="89">
        <f t="shared" si="19"/>
        <v>2</v>
      </c>
      <c r="U63" s="103"/>
    </row>
    <row r="64" ht="17.5" spans="1:21">
      <c r="A64" s="31">
        <f t="shared" ref="A64:A68" si="24">A62</f>
        <v>608</v>
      </c>
      <c r="B64" s="40" t="s">
        <v>138</v>
      </c>
      <c r="C64" s="31" t="s">
        <v>223</v>
      </c>
      <c r="D64" s="41" t="s">
        <v>120</v>
      </c>
      <c r="E64" s="42" t="s">
        <v>226</v>
      </c>
      <c r="F64" s="42" t="s">
        <v>227</v>
      </c>
      <c r="H64" s="21">
        <v>1</v>
      </c>
      <c r="I64" s="21">
        <v>0</v>
      </c>
      <c r="J64" s="21">
        <v>1</v>
      </c>
      <c r="K64" s="21">
        <v>0</v>
      </c>
      <c r="L64" s="25">
        <v>0</v>
      </c>
      <c r="M64" s="25">
        <v>1</v>
      </c>
      <c r="N64" s="21">
        <f t="shared" si="20"/>
        <v>1</v>
      </c>
      <c r="O64" s="21">
        <v>1</v>
      </c>
      <c r="P64" s="21">
        <f t="shared" si="21"/>
        <v>1</v>
      </c>
      <c r="Q64" s="97">
        <f>Q62</f>
        <v>150</v>
      </c>
      <c r="R64" s="97">
        <f>R62</f>
        <v>6</v>
      </c>
      <c r="S64" s="59">
        <v>0</v>
      </c>
      <c r="T64" s="25">
        <f t="shared" si="19"/>
        <v>2</v>
      </c>
      <c r="U64" s="101"/>
    </row>
    <row r="65" s="10" customFormat="1" ht="17.5" spans="1:21">
      <c r="A65" s="70"/>
      <c r="B65" s="71"/>
      <c r="C65" s="70"/>
      <c r="D65" s="72"/>
      <c r="E65" s="73" t="s">
        <v>192</v>
      </c>
      <c r="F65" s="73"/>
      <c r="G65" s="74"/>
      <c r="H65" s="75">
        <v>1</v>
      </c>
      <c r="I65" s="75">
        <v>0</v>
      </c>
      <c r="J65" s="75">
        <v>1</v>
      </c>
      <c r="K65" s="75">
        <v>0</v>
      </c>
      <c r="L65" s="91">
        <v>0</v>
      </c>
      <c r="M65" s="91">
        <v>1</v>
      </c>
      <c r="N65" s="90">
        <f t="shared" si="20"/>
        <v>1</v>
      </c>
      <c r="O65" s="75">
        <v>1</v>
      </c>
      <c r="P65" s="75">
        <f t="shared" si="21"/>
        <v>1</v>
      </c>
      <c r="Q65" s="70" t="s">
        <v>181</v>
      </c>
      <c r="R65" s="70" t="s">
        <v>181</v>
      </c>
      <c r="S65" s="70" t="s">
        <v>181</v>
      </c>
      <c r="T65" s="91">
        <f t="shared" si="19"/>
        <v>2</v>
      </c>
      <c r="U65" s="106"/>
    </row>
    <row r="66" ht="17.5" spans="1:21">
      <c r="A66" s="31">
        <f t="shared" si="24"/>
        <v>608</v>
      </c>
      <c r="B66" s="40" t="s">
        <v>231</v>
      </c>
      <c r="C66" s="31" t="s">
        <v>228</v>
      </c>
      <c r="D66" s="41" t="s">
        <v>109</v>
      </c>
      <c r="E66" s="42" t="s">
        <v>232</v>
      </c>
      <c r="F66" s="42" t="s">
        <v>228</v>
      </c>
      <c r="H66" s="21">
        <v>1</v>
      </c>
      <c r="I66" s="21">
        <v>0</v>
      </c>
      <c r="J66" s="21">
        <v>1</v>
      </c>
      <c r="K66" s="21">
        <v>0</v>
      </c>
      <c r="L66" s="25">
        <v>0</v>
      </c>
      <c r="M66" s="25">
        <v>1</v>
      </c>
      <c r="N66" s="21">
        <f t="shared" si="20"/>
        <v>1</v>
      </c>
      <c r="O66" s="21">
        <v>1</v>
      </c>
      <c r="P66" s="21">
        <f t="shared" si="21"/>
        <v>1</v>
      </c>
      <c r="Q66" s="97">
        <f>Q64</f>
        <v>150</v>
      </c>
      <c r="R66" s="97">
        <f>R64</f>
        <v>6</v>
      </c>
      <c r="S66" s="59">
        <v>0</v>
      </c>
      <c r="T66" s="25">
        <f t="shared" si="19"/>
        <v>2</v>
      </c>
      <c r="U66" s="101"/>
    </row>
    <row r="67" s="11" customFormat="1" ht="15.6" customHeight="1" spans="1:24">
      <c r="A67" s="107"/>
      <c r="B67" s="71"/>
      <c r="C67" s="70"/>
      <c r="D67" s="72"/>
      <c r="E67" s="73"/>
      <c r="F67" s="108"/>
      <c r="G67" s="109"/>
      <c r="H67" s="110"/>
      <c r="I67" s="141"/>
      <c r="J67" s="110"/>
      <c r="K67" s="141"/>
      <c r="L67" s="142"/>
      <c r="M67" s="142"/>
      <c r="N67" s="141"/>
      <c r="O67" s="141"/>
      <c r="P67" s="141"/>
      <c r="Q67" s="110"/>
      <c r="R67" s="141"/>
      <c r="S67" s="141"/>
      <c r="T67" s="91"/>
      <c r="U67" s="154"/>
      <c r="V67" s="10"/>
      <c r="W67" s="10"/>
      <c r="X67" s="154"/>
    </row>
    <row r="68" customFormat="1" ht="15.6" customHeight="1" spans="1:24">
      <c r="A68" s="48">
        <f t="shared" si="24"/>
        <v>608</v>
      </c>
      <c r="B68" s="40"/>
      <c r="C68" s="31" t="s">
        <v>228</v>
      </c>
      <c r="D68" s="41" t="s">
        <v>120</v>
      </c>
      <c r="E68" s="42" t="s">
        <v>233</v>
      </c>
      <c r="F68" s="42" t="s">
        <v>234</v>
      </c>
      <c r="G68" s="111"/>
      <c r="H68" s="112"/>
      <c r="I68" s="143"/>
      <c r="J68" s="112"/>
      <c r="K68" s="143"/>
      <c r="L68" s="144"/>
      <c r="M68" s="144"/>
      <c r="N68" s="143"/>
      <c r="O68" s="143"/>
      <c r="P68" s="143"/>
      <c r="Q68" s="112"/>
      <c r="R68" s="143"/>
      <c r="S68" s="143"/>
      <c r="T68" s="99"/>
      <c r="U68" s="155"/>
      <c r="V68" s="12"/>
      <c r="W68" s="12"/>
      <c r="X68" s="156"/>
    </row>
    <row r="69" s="11" customFormat="1" ht="15.6" customHeight="1" spans="1:24">
      <c r="A69" s="107"/>
      <c r="B69" s="71"/>
      <c r="C69" s="70"/>
      <c r="D69" s="72"/>
      <c r="E69" s="73"/>
      <c r="F69" s="108"/>
      <c r="G69" s="109"/>
      <c r="H69" s="110"/>
      <c r="I69" s="141"/>
      <c r="J69" s="110"/>
      <c r="K69" s="141"/>
      <c r="L69" s="142"/>
      <c r="M69" s="142"/>
      <c r="N69" s="141"/>
      <c r="O69" s="141"/>
      <c r="P69" s="141"/>
      <c r="Q69" s="110"/>
      <c r="R69" s="141"/>
      <c r="S69" s="141"/>
      <c r="T69" s="91"/>
      <c r="U69" s="154"/>
      <c r="V69" s="10"/>
      <c r="W69" s="10"/>
      <c r="X69" s="154"/>
    </row>
    <row r="70" customFormat="1" ht="15.6" customHeight="1" spans="1:24">
      <c r="A70" s="48">
        <f>A68</f>
        <v>608</v>
      </c>
      <c r="B70" s="40"/>
      <c r="C70" s="31" t="s">
        <v>228</v>
      </c>
      <c r="D70" s="41" t="s">
        <v>126</v>
      </c>
      <c r="E70" s="42" t="s">
        <v>235</v>
      </c>
      <c r="F70" s="42" t="s">
        <v>236</v>
      </c>
      <c r="G70" s="111"/>
      <c r="H70" s="112"/>
      <c r="I70" s="143"/>
      <c r="J70" s="112"/>
      <c r="K70" s="143"/>
      <c r="L70" s="144"/>
      <c r="M70" s="144"/>
      <c r="N70" s="143"/>
      <c r="O70" s="143"/>
      <c r="P70" s="143"/>
      <c r="Q70" s="112"/>
      <c r="R70" s="143"/>
      <c r="S70" s="143"/>
      <c r="T70" s="99"/>
      <c r="U70" s="155"/>
      <c r="V70" s="12"/>
      <c r="W70" s="12"/>
      <c r="X70" s="156"/>
    </row>
    <row r="71" s="10" customFormat="1" ht="17.5" spans="1:21">
      <c r="A71" s="70"/>
      <c r="B71" s="71"/>
      <c r="C71" s="70"/>
      <c r="D71" s="72"/>
      <c r="E71" s="73" t="s">
        <v>237</v>
      </c>
      <c r="F71" s="73" t="s">
        <v>238</v>
      </c>
      <c r="G71" s="74"/>
      <c r="H71" s="75">
        <v>1</v>
      </c>
      <c r="I71" s="75">
        <v>0</v>
      </c>
      <c r="J71" s="75">
        <v>1</v>
      </c>
      <c r="K71" s="75">
        <v>0</v>
      </c>
      <c r="L71" s="91">
        <v>0</v>
      </c>
      <c r="M71" s="91">
        <v>1</v>
      </c>
      <c r="N71" s="90">
        <f>H71+I71*2</f>
        <v>1</v>
      </c>
      <c r="O71" s="75">
        <v>1</v>
      </c>
      <c r="P71" s="75">
        <f>J71+K71*2</f>
        <v>1</v>
      </c>
      <c r="Q71" s="70" t="s">
        <v>181</v>
      </c>
      <c r="R71" s="70" t="s">
        <v>181</v>
      </c>
      <c r="S71" s="70" t="s">
        <v>181</v>
      </c>
      <c r="T71" s="91">
        <f t="shared" ref="T71:T78" si="25">L71+M71*2</f>
        <v>2</v>
      </c>
      <c r="U71" s="106"/>
    </row>
    <row r="72" ht="17.5" spans="1:21">
      <c r="A72" s="31">
        <f>A66</f>
        <v>608</v>
      </c>
      <c r="B72" s="40" t="s">
        <v>166</v>
      </c>
      <c r="C72" s="31" t="s">
        <v>238</v>
      </c>
      <c r="D72" s="41" t="s">
        <v>109</v>
      </c>
      <c r="E72" s="42" t="s">
        <v>239</v>
      </c>
      <c r="F72" s="42" t="s">
        <v>238</v>
      </c>
      <c r="H72" s="21">
        <v>1</v>
      </c>
      <c r="I72" s="21">
        <v>0</v>
      </c>
      <c r="J72" s="21">
        <v>1</v>
      </c>
      <c r="K72" s="21">
        <v>0</v>
      </c>
      <c r="L72" s="25">
        <v>0</v>
      </c>
      <c r="M72" s="25">
        <v>1</v>
      </c>
      <c r="N72" s="21">
        <f>H72+I72*2</f>
        <v>1</v>
      </c>
      <c r="O72" s="21">
        <v>1</v>
      </c>
      <c r="P72" s="21">
        <f>J72+K72*2</f>
        <v>1</v>
      </c>
      <c r="Q72" s="97">
        <f>Q66</f>
        <v>150</v>
      </c>
      <c r="R72" s="97">
        <f>R66</f>
        <v>6</v>
      </c>
      <c r="S72" s="59">
        <v>0</v>
      </c>
      <c r="T72" s="25">
        <f t="shared" si="25"/>
        <v>2</v>
      </c>
      <c r="U72" s="101"/>
    </row>
    <row r="73" s="11" customFormat="1" ht="15.6" customHeight="1" spans="1:24">
      <c r="A73" s="107"/>
      <c r="B73" s="71"/>
      <c r="C73" s="70"/>
      <c r="D73" s="72"/>
      <c r="E73" s="73"/>
      <c r="F73" s="73"/>
      <c r="G73" s="109"/>
      <c r="H73" s="110"/>
      <c r="I73" s="141"/>
      <c r="J73" s="110"/>
      <c r="K73" s="141"/>
      <c r="L73" s="142"/>
      <c r="M73" s="142"/>
      <c r="N73" s="141"/>
      <c r="O73" s="141"/>
      <c r="P73" s="145"/>
      <c r="Q73" s="110"/>
      <c r="R73" s="141"/>
      <c r="S73" s="141"/>
      <c r="T73" s="157"/>
      <c r="U73" s="154"/>
      <c r="V73" s="10"/>
      <c r="W73" s="10"/>
      <c r="X73" s="154"/>
    </row>
    <row r="74" customFormat="1" ht="15.6" customHeight="1" spans="1:24">
      <c r="A74" s="48">
        <f>A64</f>
        <v>608</v>
      </c>
      <c r="B74" s="40"/>
      <c r="C74" s="31" t="s">
        <v>238</v>
      </c>
      <c r="D74" s="41" t="s">
        <v>120</v>
      </c>
      <c r="E74" s="42" t="s">
        <v>240</v>
      </c>
      <c r="F74" s="42" t="s">
        <v>241</v>
      </c>
      <c r="G74" s="111"/>
      <c r="H74" s="112"/>
      <c r="I74" s="143"/>
      <c r="J74" s="112"/>
      <c r="K74" s="143"/>
      <c r="L74" s="144"/>
      <c r="M74" s="144"/>
      <c r="N74" s="143"/>
      <c r="O74" s="143"/>
      <c r="P74" s="146"/>
      <c r="Q74" s="112"/>
      <c r="R74" s="143"/>
      <c r="S74" s="143"/>
      <c r="T74" s="158"/>
      <c r="U74" s="155"/>
      <c r="V74" s="12"/>
      <c r="W74" s="12"/>
      <c r="X74" s="156"/>
    </row>
    <row r="75" s="2" customFormat="1" ht="15.6" customHeight="1" spans="1:21">
      <c r="A75" s="34"/>
      <c r="B75" s="35"/>
      <c r="C75" s="34"/>
      <c r="D75" s="36"/>
      <c r="E75" s="37" t="s">
        <v>242</v>
      </c>
      <c r="F75" s="37"/>
      <c r="G75" s="38"/>
      <c r="H75" s="39">
        <v>1</v>
      </c>
      <c r="I75" s="39"/>
      <c r="J75" s="39"/>
      <c r="K75" s="39"/>
      <c r="L75" s="83">
        <v>0</v>
      </c>
      <c r="M75" s="83">
        <v>1</v>
      </c>
      <c r="N75" s="39">
        <f>H75+I75*2</f>
        <v>1</v>
      </c>
      <c r="O75" s="39"/>
      <c r="P75" s="39">
        <f>J75+K75*2</f>
        <v>0</v>
      </c>
      <c r="Q75" s="96" t="s">
        <v>181</v>
      </c>
      <c r="R75" s="96" t="s">
        <v>181</v>
      </c>
      <c r="S75" s="34" t="s">
        <v>181</v>
      </c>
      <c r="T75" s="83">
        <f t="shared" si="25"/>
        <v>2</v>
      </c>
      <c r="U75" s="100"/>
    </row>
    <row r="76" s="12" customFormat="1" ht="17.5" spans="1:21">
      <c r="A76" s="9">
        <f>A72</f>
        <v>608</v>
      </c>
      <c r="B76" s="113" t="s">
        <v>169</v>
      </c>
      <c r="C76" s="9" t="s">
        <v>244</v>
      </c>
      <c r="D76" s="114" t="s">
        <v>109</v>
      </c>
      <c r="E76" s="115" t="s">
        <v>245</v>
      </c>
      <c r="F76" s="115" t="s">
        <v>246</v>
      </c>
      <c r="G76" s="116"/>
      <c r="H76" s="9">
        <v>1</v>
      </c>
      <c r="I76" s="9">
        <v>0</v>
      </c>
      <c r="J76" s="9">
        <v>1</v>
      </c>
      <c r="K76" s="9">
        <v>0</v>
      </c>
      <c r="L76" s="25">
        <v>0</v>
      </c>
      <c r="M76" s="25">
        <v>1</v>
      </c>
      <c r="N76" s="21">
        <f>H76+I76*2</f>
        <v>1</v>
      </c>
      <c r="O76" s="9">
        <v>1</v>
      </c>
      <c r="P76" s="21">
        <f>J76+K76*2</f>
        <v>1</v>
      </c>
      <c r="Q76" s="119">
        <f>Q72</f>
        <v>150</v>
      </c>
      <c r="R76" s="119">
        <f>R72</f>
        <v>6</v>
      </c>
      <c r="S76" s="119">
        <v>0</v>
      </c>
      <c r="T76" s="99">
        <f t="shared" si="25"/>
        <v>2</v>
      </c>
      <c r="U76" s="159"/>
    </row>
    <row r="77" s="2" customFormat="1" ht="15.6" customHeight="1" spans="1:21">
      <c r="A77" s="34"/>
      <c r="B77" s="35"/>
      <c r="C77" s="34"/>
      <c r="D77" s="36"/>
      <c r="E77" s="37" t="s">
        <v>247</v>
      </c>
      <c r="F77" s="37"/>
      <c r="G77" s="38"/>
      <c r="H77" s="39">
        <v>1</v>
      </c>
      <c r="I77" s="39"/>
      <c r="J77" s="39"/>
      <c r="K77" s="39"/>
      <c r="L77" s="83">
        <v>0</v>
      </c>
      <c r="M77" s="83">
        <v>1</v>
      </c>
      <c r="N77" s="39">
        <f>H77+I77*2</f>
        <v>1</v>
      </c>
      <c r="O77" s="39"/>
      <c r="P77" s="39">
        <f>J77+K77*2</f>
        <v>0</v>
      </c>
      <c r="Q77" s="96" t="s">
        <v>181</v>
      </c>
      <c r="R77" s="96" t="s">
        <v>181</v>
      </c>
      <c r="S77" s="34" t="s">
        <v>181</v>
      </c>
      <c r="T77" s="83">
        <f t="shared" si="25"/>
        <v>2</v>
      </c>
      <c r="U77" s="100"/>
    </row>
    <row r="78" s="12" customFormat="1" ht="17.5" spans="1:21">
      <c r="A78" s="9">
        <f>A76</f>
        <v>608</v>
      </c>
      <c r="B78" s="113" t="s">
        <v>169</v>
      </c>
      <c r="C78" s="9" t="s">
        <v>244</v>
      </c>
      <c r="D78" s="114" t="s">
        <v>120</v>
      </c>
      <c r="E78" s="115" t="s">
        <v>248</v>
      </c>
      <c r="F78" s="115" t="s">
        <v>249</v>
      </c>
      <c r="G78" s="116"/>
      <c r="H78" s="9">
        <v>1</v>
      </c>
      <c r="I78" s="9">
        <v>0</v>
      </c>
      <c r="J78" s="9">
        <v>1</v>
      </c>
      <c r="K78" s="9">
        <v>0</v>
      </c>
      <c r="L78" s="25">
        <v>0</v>
      </c>
      <c r="M78" s="25">
        <v>1</v>
      </c>
      <c r="N78" s="21">
        <f>H78+I78*2</f>
        <v>1</v>
      </c>
      <c r="O78" s="9">
        <v>1</v>
      </c>
      <c r="P78" s="21">
        <f>J78+K78*2</f>
        <v>1</v>
      </c>
      <c r="Q78" s="119">
        <f>Q76</f>
        <v>150</v>
      </c>
      <c r="R78" s="119">
        <f>R76</f>
        <v>6</v>
      </c>
      <c r="S78" s="119">
        <v>0</v>
      </c>
      <c r="T78" s="99">
        <f t="shared" si="25"/>
        <v>2</v>
      </c>
      <c r="U78" s="159"/>
    </row>
    <row r="79" s="2" customFormat="1" ht="17.5" spans="1:21">
      <c r="A79" s="117"/>
      <c r="B79" s="35"/>
      <c r="C79" s="49"/>
      <c r="D79" s="36"/>
      <c r="E79" s="37"/>
      <c r="F79" s="37"/>
      <c r="G79" s="46"/>
      <c r="H79" s="49"/>
      <c r="I79" s="49"/>
      <c r="J79" s="49"/>
      <c r="K79" s="49"/>
      <c r="L79" s="83"/>
      <c r="M79" s="83"/>
      <c r="N79" s="49"/>
      <c r="O79" s="49"/>
      <c r="P79" s="49"/>
      <c r="Q79" s="49"/>
      <c r="R79" s="49"/>
      <c r="S79" s="49"/>
      <c r="T79" s="83"/>
      <c r="U79" s="100"/>
    </row>
    <row r="80" s="12" customFormat="1" ht="17.5" spans="1:21">
      <c r="A80" s="118">
        <f>A78</f>
        <v>608</v>
      </c>
      <c r="B80" s="113"/>
      <c r="C80" s="9" t="s">
        <v>244</v>
      </c>
      <c r="D80" s="114" t="s">
        <v>126</v>
      </c>
      <c r="E80" s="115" t="s">
        <v>250</v>
      </c>
      <c r="F80" s="115" t="s">
        <v>251</v>
      </c>
      <c r="G80" s="116"/>
      <c r="H80" s="9"/>
      <c r="I80" s="9"/>
      <c r="J80" s="9"/>
      <c r="K80" s="9"/>
      <c r="L80" s="25"/>
      <c r="M80" s="25"/>
      <c r="N80" s="21"/>
      <c r="O80" s="9"/>
      <c r="P80" s="21"/>
      <c r="Q80" s="119"/>
      <c r="R80" s="119"/>
      <c r="S80" s="119"/>
      <c r="T80" s="99"/>
      <c r="U80" s="159"/>
    </row>
    <row r="81" s="2" customFormat="1" ht="15.6" customHeight="1" spans="1:21">
      <c r="A81" s="34"/>
      <c r="B81" s="35"/>
      <c r="C81" s="34"/>
      <c r="D81" s="36"/>
      <c r="E81" s="37" t="s">
        <v>252</v>
      </c>
      <c r="F81" s="37" t="s">
        <v>256</v>
      </c>
      <c r="G81" s="38"/>
      <c r="H81" s="39">
        <v>1</v>
      </c>
      <c r="I81" s="39" t="s">
        <v>181</v>
      </c>
      <c r="J81" s="39">
        <v>1</v>
      </c>
      <c r="K81" s="39" t="s">
        <v>181</v>
      </c>
      <c r="L81" s="83">
        <v>0</v>
      </c>
      <c r="M81" s="83">
        <v>1</v>
      </c>
      <c r="N81" s="39"/>
      <c r="O81" s="39">
        <v>1</v>
      </c>
      <c r="P81" s="39"/>
      <c r="Q81" s="96"/>
      <c r="R81" s="96"/>
      <c r="S81" s="34"/>
      <c r="T81" s="160">
        <f t="shared" ref="T81:T86" si="26">L81+M81*2</f>
        <v>2</v>
      </c>
      <c r="U81" s="100"/>
    </row>
    <row r="82" ht="17.5" spans="1:21">
      <c r="A82" s="31">
        <f>A78</f>
        <v>608</v>
      </c>
      <c r="B82" s="40" t="s">
        <v>172</v>
      </c>
      <c r="C82" s="31" t="s">
        <v>256</v>
      </c>
      <c r="D82" s="41" t="s">
        <v>109</v>
      </c>
      <c r="E82" s="42" t="s">
        <v>257</v>
      </c>
      <c r="F82" s="42" t="s">
        <v>256</v>
      </c>
      <c r="H82" s="21">
        <v>1</v>
      </c>
      <c r="I82" s="21">
        <v>0</v>
      </c>
      <c r="J82" s="21">
        <v>1</v>
      </c>
      <c r="K82" s="21">
        <v>0</v>
      </c>
      <c r="L82" s="25">
        <v>0</v>
      </c>
      <c r="M82" s="25">
        <v>1</v>
      </c>
      <c r="N82" s="21">
        <f>H82+I82*2</f>
        <v>1</v>
      </c>
      <c r="O82" s="21">
        <v>1</v>
      </c>
      <c r="P82" s="21">
        <f>J82+K82*2</f>
        <v>1</v>
      </c>
      <c r="Q82" s="97">
        <f>Q78</f>
        <v>150</v>
      </c>
      <c r="R82" s="97">
        <f>R78</f>
        <v>6</v>
      </c>
      <c r="S82" s="59">
        <v>0</v>
      </c>
      <c r="T82" s="25">
        <f t="shared" si="26"/>
        <v>2</v>
      </c>
      <c r="U82" s="101"/>
    </row>
    <row r="83" s="2" customFormat="1" ht="15.6" customHeight="1" spans="1:21">
      <c r="A83" s="34"/>
      <c r="B83" s="35"/>
      <c r="C83" s="34"/>
      <c r="D83" s="36"/>
      <c r="E83" s="37" t="s">
        <v>258</v>
      </c>
      <c r="F83" s="37" t="s">
        <v>181</v>
      </c>
      <c r="G83" s="38"/>
      <c r="H83" s="39">
        <v>1</v>
      </c>
      <c r="I83" s="39">
        <v>0</v>
      </c>
      <c r="J83" s="39">
        <v>1</v>
      </c>
      <c r="K83" s="39">
        <v>0</v>
      </c>
      <c r="L83" s="83">
        <v>0</v>
      </c>
      <c r="M83" s="83">
        <v>1</v>
      </c>
      <c r="N83" s="39">
        <f>H83+I83*2</f>
        <v>1</v>
      </c>
      <c r="O83" s="39">
        <v>1</v>
      </c>
      <c r="P83" s="39">
        <f>J83+K83*2</f>
        <v>1</v>
      </c>
      <c r="Q83" s="96"/>
      <c r="R83" s="96"/>
      <c r="S83" s="34"/>
      <c r="T83" s="83">
        <f t="shared" si="26"/>
        <v>2</v>
      </c>
      <c r="U83" s="100"/>
    </row>
    <row r="84" ht="17.5" spans="1:21">
      <c r="A84" s="31">
        <f>A82</f>
        <v>608</v>
      </c>
      <c r="B84" s="40" t="s">
        <v>172</v>
      </c>
      <c r="C84" s="31" t="s">
        <v>256</v>
      </c>
      <c r="D84" s="41" t="s">
        <v>120</v>
      </c>
      <c r="E84" s="42" t="s">
        <v>259</v>
      </c>
      <c r="F84" s="42" t="s">
        <v>260</v>
      </c>
      <c r="H84" s="21">
        <v>1</v>
      </c>
      <c r="I84" s="21">
        <v>0</v>
      </c>
      <c r="J84" s="21">
        <v>1</v>
      </c>
      <c r="K84" s="21">
        <v>0</v>
      </c>
      <c r="L84" s="25">
        <v>0</v>
      </c>
      <c r="M84" s="25">
        <v>1</v>
      </c>
      <c r="N84" s="21">
        <f>H84+I84*2</f>
        <v>1</v>
      </c>
      <c r="O84" s="21">
        <v>1</v>
      </c>
      <c r="P84" s="21">
        <f>J84+K84*2</f>
        <v>1</v>
      </c>
      <c r="Q84" s="97">
        <f>Q82</f>
        <v>150</v>
      </c>
      <c r="R84" s="97">
        <f>R82</f>
        <v>6</v>
      </c>
      <c r="S84" s="59">
        <v>0</v>
      </c>
      <c r="T84" s="25">
        <f t="shared" si="26"/>
        <v>2</v>
      </c>
      <c r="U84" s="101"/>
    </row>
    <row r="85" s="2" customFormat="1" ht="15.6" customHeight="1" spans="1:21">
      <c r="A85" s="45"/>
      <c r="B85" s="35"/>
      <c r="C85" s="34"/>
      <c r="D85" s="36"/>
      <c r="E85" s="37" t="s">
        <v>252</v>
      </c>
      <c r="F85" s="37"/>
      <c r="G85" s="38"/>
      <c r="H85" s="39">
        <v>1</v>
      </c>
      <c r="I85" s="39" t="s">
        <v>181</v>
      </c>
      <c r="J85" s="39">
        <v>1</v>
      </c>
      <c r="K85" s="39" t="s">
        <v>181</v>
      </c>
      <c r="L85" s="83">
        <v>0</v>
      </c>
      <c r="M85" s="83">
        <v>1</v>
      </c>
      <c r="N85" s="39"/>
      <c r="O85" s="39">
        <v>1</v>
      </c>
      <c r="P85" s="39"/>
      <c r="Q85" s="96"/>
      <c r="R85" s="96"/>
      <c r="S85" s="34"/>
      <c r="T85" s="83">
        <f t="shared" si="26"/>
        <v>2</v>
      </c>
      <c r="U85" s="100"/>
    </row>
    <row r="86" ht="17.5" spans="1:21">
      <c r="A86" s="48">
        <f>A84</f>
        <v>608</v>
      </c>
      <c r="B86" s="40" t="s">
        <v>172</v>
      </c>
      <c r="C86" s="31" t="s">
        <v>256</v>
      </c>
      <c r="D86" s="41" t="s">
        <v>126</v>
      </c>
      <c r="E86" s="42" t="s">
        <v>261</v>
      </c>
      <c r="F86" s="42" t="s">
        <v>262</v>
      </c>
      <c r="H86" s="21">
        <v>1</v>
      </c>
      <c r="I86" s="21">
        <v>0</v>
      </c>
      <c r="J86" s="21">
        <v>1</v>
      </c>
      <c r="K86" s="21">
        <v>0</v>
      </c>
      <c r="L86" s="25">
        <v>0</v>
      </c>
      <c r="M86" s="25">
        <v>1</v>
      </c>
      <c r="N86" s="21">
        <f t="shared" ref="N86" si="27">H86+I86*2</f>
        <v>1</v>
      </c>
      <c r="O86" s="21">
        <v>1</v>
      </c>
      <c r="P86" s="21">
        <f t="shared" ref="P86" si="28">J86+K86*2</f>
        <v>1</v>
      </c>
      <c r="Q86" s="97">
        <f>Q84</f>
        <v>150</v>
      </c>
      <c r="R86" s="97">
        <f>R84</f>
        <v>6</v>
      </c>
      <c r="S86" s="59">
        <v>0</v>
      </c>
      <c r="T86" s="25">
        <f t="shared" si="26"/>
        <v>2</v>
      </c>
      <c r="U86" s="101"/>
    </row>
    <row r="87" s="2" customFormat="1" ht="15.6" customHeight="1" spans="1:21">
      <c r="A87" s="45"/>
      <c r="B87" s="35"/>
      <c r="C87" s="34"/>
      <c r="D87" s="36"/>
      <c r="E87" s="37"/>
      <c r="F87" s="37"/>
      <c r="G87" s="38"/>
      <c r="H87" s="39"/>
      <c r="I87" s="39"/>
      <c r="J87" s="39"/>
      <c r="K87" s="39"/>
      <c r="L87" s="83"/>
      <c r="M87" s="83"/>
      <c r="N87" s="39"/>
      <c r="O87" s="39"/>
      <c r="P87" s="39"/>
      <c r="Q87" s="96"/>
      <c r="R87" s="96"/>
      <c r="S87" s="34"/>
      <c r="T87" s="83"/>
      <c r="U87" s="100"/>
    </row>
    <row r="88" ht="17.5" spans="1:21">
      <c r="A88" s="48">
        <f>A86</f>
        <v>608</v>
      </c>
      <c r="B88" s="40" t="s">
        <v>172</v>
      </c>
      <c r="C88" s="31" t="s">
        <v>256</v>
      </c>
      <c r="D88" s="41" t="s">
        <v>129</v>
      </c>
      <c r="E88" s="42" t="s">
        <v>263</v>
      </c>
      <c r="F88" s="42" t="s">
        <v>264</v>
      </c>
      <c r="H88" s="21">
        <v>1</v>
      </c>
      <c r="I88" s="21">
        <v>0</v>
      </c>
      <c r="J88" s="21">
        <v>1</v>
      </c>
      <c r="K88" s="21">
        <v>0</v>
      </c>
      <c r="L88" s="25">
        <v>0</v>
      </c>
      <c r="M88" s="25">
        <v>1</v>
      </c>
      <c r="N88" s="21">
        <f>H88+I88*2</f>
        <v>1</v>
      </c>
      <c r="O88" s="21">
        <v>1</v>
      </c>
      <c r="P88" s="21">
        <f>J88+K88*2</f>
        <v>1</v>
      </c>
      <c r="Q88" s="97">
        <v>150</v>
      </c>
      <c r="R88" s="97">
        <v>6</v>
      </c>
      <c r="S88" s="59">
        <v>0</v>
      </c>
      <c r="T88" s="25">
        <f t="shared" ref="T88:T94" si="29">L88+M88*2</f>
        <v>2</v>
      </c>
      <c r="U88" s="101"/>
    </row>
    <row r="89" s="2" customFormat="1" ht="15.6" customHeight="1" spans="1:21">
      <c r="A89" s="45"/>
      <c r="B89" s="35"/>
      <c r="C89" s="34"/>
      <c r="D89" s="36"/>
      <c r="E89" s="37"/>
      <c r="F89" s="37"/>
      <c r="G89" s="38"/>
      <c r="H89" s="39"/>
      <c r="I89" s="39"/>
      <c r="J89" s="39"/>
      <c r="K89" s="39"/>
      <c r="L89" s="83">
        <v>0</v>
      </c>
      <c r="M89" s="83">
        <v>1</v>
      </c>
      <c r="N89" s="39"/>
      <c r="O89" s="39"/>
      <c r="P89" s="39"/>
      <c r="Q89" s="96"/>
      <c r="R89" s="96"/>
      <c r="S89" s="34"/>
      <c r="T89" s="83">
        <f t="shared" si="29"/>
        <v>2</v>
      </c>
      <c r="U89" s="100"/>
    </row>
    <row r="90" ht="17.5" spans="1:21">
      <c r="A90" s="48">
        <f>A88</f>
        <v>608</v>
      </c>
      <c r="B90" s="40" t="s">
        <v>172</v>
      </c>
      <c r="C90" s="31" t="s">
        <v>256</v>
      </c>
      <c r="D90" s="41" t="s">
        <v>132</v>
      </c>
      <c r="E90" s="42" t="s">
        <v>265</v>
      </c>
      <c r="F90" s="42" t="s">
        <v>266</v>
      </c>
      <c r="H90" s="21">
        <v>1</v>
      </c>
      <c r="I90" s="21">
        <v>0</v>
      </c>
      <c r="J90" s="21">
        <v>1</v>
      </c>
      <c r="K90" s="21">
        <v>0</v>
      </c>
      <c r="L90" s="25">
        <v>0</v>
      </c>
      <c r="M90" s="25">
        <v>1</v>
      </c>
      <c r="N90" s="21">
        <f>H90+I90*2</f>
        <v>1</v>
      </c>
      <c r="O90" s="21">
        <v>1</v>
      </c>
      <c r="P90" s="21">
        <f>J90+K90*2</f>
        <v>1</v>
      </c>
      <c r="Q90" s="97">
        <f t="shared" ref="Q90:R90" si="30">Q86</f>
        <v>150</v>
      </c>
      <c r="R90" s="97">
        <f t="shared" si="30"/>
        <v>6</v>
      </c>
      <c r="S90" s="59">
        <v>0</v>
      </c>
      <c r="T90" s="25">
        <f t="shared" si="29"/>
        <v>2</v>
      </c>
      <c r="U90" s="101"/>
    </row>
    <row r="91" s="2" customFormat="1" ht="15.6" customHeight="1" spans="1:21">
      <c r="A91" s="34"/>
      <c r="B91" s="35"/>
      <c r="C91" s="34"/>
      <c r="D91" s="36"/>
      <c r="E91" s="37" t="s">
        <v>252</v>
      </c>
      <c r="F91" s="37" t="s">
        <v>253</v>
      </c>
      <c r="G91" s="38"/>
      <c r="H91" s="39">
        <v>1</v>
      </c>
      <c r="I91" s="39" t="s">
        <v>181</v>
      </c>
      <c r="J91" s="39">
        <v>1</v>
      </c>
      <c r="K91" s="39" t="s">
        <v>181</v>
      </c>
      <c r="L91" s="83">
        <v>0</v>
      </c>
      <c r="M91" s="83">
        <v>1</v>
      </c>
      <c r="N91" s="39"/>
      <c r="O91" s="39">
        <v>1</v>
      </c>
      <c r="P91" s="39"/>
      <c r="Q91" s="96"/>
      <c r="R91" s="96"/>
      <c r="S91" s="34"/>
      <c r="T91" s="83">
        <f t="shared" si="29"/>
        <v>2</v>
      </c>
      <c r="U91" s="100"/>
    </row>
    <row r="92" ht="17.5" spans="1:21">
      <c r="A92" s="48">
        <f t="shared" ref="A92:A96" si="31">A90</f>
        <v>608</v>
      </c>
      <c r="B92" s="40" t="s">
        <v>172</v>
      </c>
      <c r="C92" s="31" t="s">
        <v>256</v>
      </c>
      <c r="D92" s="41" t="s">
        <v>135</v>
      </c>
      <c r="E92" s="42" t="s">
        <v>267</v>
      </c>
      <c r="F92" s="42" t="s">
        <v>268</v>
      </c>
      <c r="H92" s="21">
        <v>1</v>
      </c>
      <c r="I92" s="21">
        <v>0</v>
      </c>
      <c r="J92" s="21">
        <v>1</v>
      </c>
      <c r="K92" s="21">
        <v>0</v>
      </c>
      <c r="L92" s="25">
        <v>0</v>
      </c>
      <c r="M92" s="25">
        <v>1</v>
      </c>
      <c r="N92" s="21">
        <f>H92+I92*2</f>
        <v>1</v>
      </c>
      <c r="O92" s="21">
        <v>1</v>
      </c>
      <c r="P92" s="21">
        <f>J92+K92*2</f>
        <v>1</v>
      </c>
      <c r="Q92" s="97">
        <f t="shared" ref="Q92" si="32">Q88</f>
        <v>150</v>
      </c>
      <c r="R92" s="97">
        <v>6</v>
      </c>
      <c r="S92" s="59">
        <v>0</v>
      </c>
      <c r="T92" s="25">
        <f t="shared" si="29"/>
        <v>2</v>
      </c>
      <c r="U92" s="101"/>
    </row>
    <row r="93" s="2" customFormat="1" ht="15.6" customHeight="1" spans="1:21">
      <c r="A93" s="45"/>
      <c r="B93" s="35"/>
      <c r="C93" s="34"/>
      <c r="D93" s="36"/>
      <c r="E93" s="37"/>
      <c r="F93" s="37"/>
      <c r="G93" s="38"/>
      <c r="H93" s="39"/>
      <c r="I93" s="39"/>
      <c r="J93" s="39"/>
      <c r="K93" s="39"/>
      <c r="L93" s="83">
        <v>0</v>
      </c>
      <c r="M93" s="83">
        <v>1</v>
      </c>
      <c r="N93" s="39"/>
      <c r="O93" s="39"/>
      <c r="P93" s="39"/>
      <c r="Q93" s="96"/>
      <c r="R93" s="96"/>
      <c r="S93" s="34"/>
      <c r="T93" s="83">
        <f t="shared" si="29"/>
        <v>2</v>
      </c>
      <c r="U93" s="100"/>
    </row>
    <row r="94" ht="17.5" spans="1:21">
      <c r="A94" s="48">
        <f t="shared" si="31"/>
        <v>608</v>
      </c>
      <c r="B94" s="40" t="s">
        <v>172</v>
      </c>
      <c r="C94" s="31" t="s">
        <v>256</v>
      </c>
      <c r="D94" s="41" t="s">
        <v>138</v>
      </c>
      <c r="E94" s="42" t="s">
        <v>269</v>
      </c>
      <c r="F94" s="42" t="s">
        <v>270</v>
      </c>
      <c r="H94" s="21">
        <v>1</v>
      </c>
      <c r="I94" s="21">
        <v>0</v>
      </c>
      <c r="J94" s="21">
        <v>1</v>
      </c>
      <c r="K94" s="21">
        <v>0</v>
      </c>
      <c r="L94" s="25">
        <v>0</v>
      </c>
      <c r="M94" s="25">
        <v>1</v>
      </c>
      <c r="N94" s="21">
        <f>H94+I94*2</f>
        <v>1</v>
      </c>
      <c r="O94" s="21">
        <v>1</v>
      </c>
      <c r="P94" s="21">
        <f>J94+K94*2</f>
        <v>1</v>
      </c>
      <c r="Q94" s="97">
        <f t="shared" ref="Q94:R94" si="33">Q90</f>
        <v>150</v>
      </c>
      <c r="R94" s="97">
        <f t="shared" si="33"/>
        <v>6</v>
      </c>
      <c r="S94" s="59">
        <v>0</v>
      </c>
      <c r="T94" s="25">
        <f t="shared" si="29"/>
        <v>2</v>
      </c>
      <c r="U94" s="101"/>
    </row>
    <row r="95" s="3" customFormat="1" ht="17.5" spans="1:20">
      <c r="A95" s="45"/>
      <c r="B95" s="35"/>
      <c r="C95" s="34"/>
      <c r="D95" s="36"/>
      <c r="E95" s="37"/>
      <c r="F95" s="37"/>
      <c r="G95" s="46"/>
      <c r="H95" s="49"/>
      <c r="I95" s="49"/>
      <c r="J95" s="49"/>
      <c r="K95" s="49"/>
      <c r="L95" s="83"/>
      <c r="M95" s="83"/>
      <c r="N95" s="49"/>
      <c r="O95" s="49"/>
      <c r="P95" s="49"/>
      <c r="Q95" s="96"/>
      <c r="R95" s="96"/>
      <c r="S95" s="34"/>
      <c r="T95" s="83"/>
    </row>
    <row r="96" customFormat="1" ht="17.5" spans="1:20">
      <c r="A96" s="48">
        <f t="shared" si="31"/>
        <v>608</v>
      </c>
      <c r="B96" s="40"/>
      <c r="C96" s="31" t="s">
        <v>256</v>
      </c>
      <c r="D96" s="41" t="s">
        <v>231</v>
      </c>
      <c r="E96" s="42" t="s">
        <v>271</v>
      </c>
      <c r="F96" s="42" t="s">
        <v>272</v>
      </c>
      <c r="G96" s="22"/>
      <c r="H96" s="21"/>
      <c r="I96" s="21"/>
      <c r="J96" s="21"/>
      <c r="K96" s="21"/>
      <c r="L96" s="25"/>
      <c r="M96" s="25"/>
      <c r="N96" s="21"/>
      <c r="O96" s="21"/>
      <c r="P96" s="21"/>
      <c r="Q96" s="97"/>
      <c r="R96" s="97"/>
      <c r="S96" s="59"/>
      <c r="T96" s="99"/>
    </row>
    <row r="97" s="3" customFormat="1" ht="17.5" spans="1:20">
      <c r="A97" s="45"/>
      <c r="B97" s="35"/>
      <c r="C97" s="34"/>
      <c r="D97" s="36"/>
      <c r="E97" s="37"/>
      <c r="F97" s="37"/>
      <c r="G97" s="46"/>
      <c r="H97" s="49"/>
      <c r="I97" s="49"/>
      <c r="J97" s="49"/>
      <c r="K97" s="49"/>
      <c r="L97" s="83"/>
      <c r="M97" s="83"/>
      <c r="N97" s="49"/>
      <c r="O97" s="49"/>
      <c r="P97" s="49"/>
      <c r="Q97" s="96"/>
      <c r="R97" s="96"/>
      <c r="S97" s="34"/>
      <c r="T97" s="161"/>
    </row>
    <row r="98" customFormat="1" ht="17.5" spans="1:20">
      <c r="A98" s="48">
        <f>A96</f>
        <v>608</v>
      </c>
      <c r="B98" s="40"/>
      <c r="C98" s="31" t="s">
        <v>256</v>
      </c>
      <c r="D98" s="41" t="s">
        <v>166</v>
      </c>
      <c r="E98" s="42" t="s">
        <v>273</v>
      </c>
      <c r="F98" s="42" t="s">
        <v>274</v>
      </c>
      <c r="G98" s="22"/>
      <c r="H98" s="21"/>
      <c r="I98" s="21"/>
      <c r="J98" s="21"/>
      <c r="K98" s="21"/>
      <c r="L98" s="25"/>
      <c r="M98" s="25"/>
      <c r="N98" s="21"/>
      <c r="O98" s="21"/>
      <c r="P98" s="21"/>
      <c r="Q98" s="97"/>
      <c r="R98" s="97"/>
      <c r="S98" s="59"/>
      <c r="T98" s="162"/>
    </row>
    <row r="99" s="2" customFormat="1" ht="15.6" customHeight="1" spans="1:21">
      <c r="A99" s="34"/>
      <c r="B99" s="35"/>
      <c r="C99" s="34"/>
      <c r="D99" s="36"/>
      <c r="E99" s="37" t="s">
        <v>252</v>
      </c>
      <c r="F99" s="37" t="s">
        <v>275</v>
      </c>
      <c r="G99" s="38"/>
      <c r="H99" s="39">
        <v>1</v>
      </c>
      <c r="I99" s="39" t="s">
        <v>181</v>
      </c>
      <c r="J99" s="39">
        <v>1</v>
      </c>
      <c r="K99" s="39" t="s">
        <v>181</v>
      </c>
      <c r="L99" s="83">
        <v>0</v>
      </c>
      <c r="M99" s="83">
        <v>1</v>
      </c>
      <c r="N99" s="39"/>
      <c r="O99" s="39">
        <v>1</v>
      </c>
      <c r="P99" s="39"/>
      <c r="Q99" s="96"/>
      <c r="R99" s="96"/>
      <c r="S99" s="34"/>
      <c r="T99" s="83">
        <f t="shared" ref="T99:T106" si="34">L99+M99*2</f>
        <v>2</v>
      </c>
      <c r="U99" s="100"/>
    </row>
    <row r="100" customFormat="1" ht="17.5" spans="1:20">
      <c r="A100" s="31">
        <f>A94</f>
        <v>608</v>
      </c>
      <c r="B100" s="40" t="s">
        <v>172</v>
      </c>
      <c r="C100" s="31" t="s">
        <v>256</v>
      </c>
      <c r="D100" s="41" t="s">
        <v>169</v>
      </c>
      <c r="E100" s="42" t="s">
        <v>257</v>
      </c>
      <c r="F100" s="42" t="s">
        <v>256</v>
      </c>
      <c r="G100" s="22"/>
      <c r="H100" s="21">
        <v>1</v>
      </c>
      <c r="I100" s="21">
        <v>0</v>
      </c>
      <c r="J100" s="21">
        <v>1</v>
      </c>
      <c r="K100" s="21">
        <v>0</v>
      </c>
      <c r="L100" s="25">
        <v>0</v>
      </c>
      <c r="M100" s="25">
        <v>1</v>
      </c>
      <c r="N100" s="21">
        <f>H100+I100*2</f>
        <v>1</v>
      </c>
      <c r="O100" s="21">
        <v>1</v>
      </c>
      <c r="P100" s="21">
        <f>J100+K100*2</f>
        <v>1</v>
      </c>
      <c r="Q100" s="97">
        <f>Q94</f>
        <v>150</v>
      </c>
      <c r="R100" s="97">
        <f>R94</f>
        <v>6</v>
      </c>
      <c r="S100" s="59">
        <v>0</v>
      </c>
      <c r="T100" s="162">
        <f t="shared" si="34"/>
        <v>2</v>
      </c>
    </row>
    <row r="101" s="3" customFormat="1" ht="17.5" spans="1:20">
      <c r="A101" s="34"/>
      <c r="B101" s="35"/>
      <c r="C101" s="34"/>
      <c r="D101" s="36"/>
      <c r="E101" s="37"/>
      <c r="F101" s="37" t="s">
        <v>253</v>
      </c>
      <c r="G101" s="46"/>
      <c r="H101" s="39">
        <v>1</v>
      </c>
      <c r="I101" s="39" t="s">
        <v>181</v>
      </c>
      <c r="J101" s="39">
        <v>1</v>
      </c>
      <c r="K101" s="39" t="s">
        <v>181</v>
      </c>
      <c r="L101" s="83">
        <v>0</v>
      </c>
      <c r="M101" s="83">
        <v>1</v>
      </c>
      <c r="N101" s="39"/>
      <c r="O101" s="39">
        <v>1</v>
      </c>
      <c r="P101" s="39"/>
      <c r="Q101" s="96"/>
      <c r="R101" s="96"/>
      <c r="S101" s="34"/>
      <c r="T101" s="163">
        <f t="shared" si="34"/>
        <v>2</v>
      </c>
    </row>
    <row r="102" customFormat="1" ht="17.5" spans="1:20">
      <c r="A102" s="31">
        <f>A100</f>
        <v>608</v>
      </c>
      <c r="B102" s="40" t="s">
        <v>172</v>
      </c>
      <c r="C102" s="31" t="s">
        <v>256</v>
      </c>
      <c r="D102" s="41" t="s">
        <v>172</v>
      </c>
      <c r="E102" s="42" t="s">
        <v>278</v>
      </c>
      <c r="F102" s="42" t="s">
        <v>279</v>
      </c>
      <c r="G102" s="22"/>
      <c r="H102" s="21">
        <v>1</v>
      </c>
      <c r="I102" s="21">
        <v>0</v>
      </c>
      <c r="J102" s="21">
        <v>1</v>
      </c>
      <c r="K102" s="21">
        <v>0</v>
      </c>
      <c r="L102" s="25">
        <v>0</v>
      </c>
      <c r="M102" s="25">
        <v>1</v>
      </c>
      <c r="N102" s="21">
        <f>H102+I102*2</f>
        <v>1</v>
      </c>
      <c r="O102" s="21">
        <v>1</v>
      </c>
      <c r="P102" s="21">
        <f>J102+K102*2</f>
        <v>1</v>
      </c>
      <c r="Q102" s="97">
        <f>Q98</f>
        <v>0</v>
      </c>
      <c r="R102" s="97">
        <f>R98</f>
        <v>0</v>
      </c>
      <c r="S102" s="59">
        <v>0</v>
      </c>
      <c r="T102" s="162">
        <f t="shared" si="34"/>
        <v>2</v>
      </c>
    </row>
    <row r="103" s="2" customFormat="1" ht="17.5" spans="1:21">
      <c r="A103" s="34"/>
      <c r="B103" s="35"/>
      <c r="C103" s="49"/>
      <c r="D103" s="36"/>
      <c r="E103" s="37" t="s">
        <v>280</v>
      </c>
      <c r="F103" s="37" t="s">
        <v>281</v>
      </c>
      <c r="G103" s="46"/>
      <c r="H103" s="49">
        <v>1</v>
      </c>
      <c r="I103" s="49">
        <v>0</v>
      </c>
      <c r="J103" s="49">
        <v>1</v>
      </c>
      <c r="K103" s="49">
        <v>0</v>
      </c>
      <c r="L103" s="147">
        <v>0</v>
      </c>
      <c r="M103" s="147">
        <v>1</v>
      </c>
      <c r="N103" s="148">
        <v>1</v>
      </c>
      <c r="O103" s="148" t="s">
        <v>181</v>
      </c>
      <c r="P103" s="148" t="s">
        <v>181</v>
      </c>
      <c r="Q103" s="148" t="s">
        <v>181</v>
      </c>
      <c r="R103" s="148" t="s">
        <v>181</v>
      </c>
      <c r="S103" s="148" t="s">
        <v>181</v>
      </c>
      <c r="T103" s="83">
        <f t="shared" si="34"/>
        <v>2</v>
      </c>
      <c r="U103" s="100"/>
    </row>
    <row r="104" ht="17.5" spans="1:21">
      <c r="A104" s="59">
        <f>A88</f>
        <v>608</v>
      </c>
      <c r="B104" s="58" t="s">
        <v>175</v>
      </c>
      <c r="C104" s="119" t="s">
        <v>284</v>
      </c>
      <c r="D104" s="60" t="s">
        <v>109</v>
      </c>
      <c r="E104" s="61" t="s">
        <v>280</v>
      </c>
      <c r="F104" s="61" t="s">
        <v>284</v>
      </c>
      <c r="H104" s="21">
        <v>1</v>
      </c>
      <c r="I104" s="21">
        <v>0</v>
      </c>
      <c r="J104" s="21">
        <v>1</v>
      </c>
      <c r="K104" s="21">
        <v>0</v>
      </c>
      <c r="L104" s="25">
        <v>0</v>
      </c>
      <c r="M104" s="25">
        <v>1</v>
      </c>
      <c r="N104" s="21">
        <f t="shared" ref="N104" si="35">H104+I104*2</f>
        <v>1</v>
      </c>
      <c r="O104" s="21">
        <v>1</v>
      </c>
      <c r="P104" s="21">
        <f t="shared" ref="P104" si="36">J104+K104*2</f>
        <v>1</v>
      </c>
      <c r="Q104" s="97">
        <v>150</v>
      </c>
      <c r="R104" s="97">
        <v>6</v>
      </c>
      <c r="S104" s="59">
        <v>0</v>
      </c>
      <c r="T104" s="25">
        <f t="shared" si="34"/>
        <v>2</v>
      </c>
      <c r="U104" s="101"/>
    </row>
    <row r="105" s="2" customFormat="1" ht="17.5" spans="1:21">
      <c r="A105" s="34"/>
      <c r="B105" s="35"/>
      <c r="C105" s="49"/>
      <c r="D105" s="36"/>
      <c r="E105" s="37" t="s">
        <v>285</v>
      </c>
      <c r="F105" s="37" t="s">
        <v>286</v>
      </c>
      <c r="G105" s="46"/>
      <c r="H105" s="49">
        <v>1</v>
      </c>
      <c r="I105" s="49">
        <v>0</v>
      </c>
      <c r="J105" s="49">
        <v>1</v>
      </c>
      <c r="K105" s="49">
        <v>0</v>
      </c>
      <c r="L105" s="147">
        <v>0</v>
      </c>
      <c r="M105" s="147">
        <v>1</v>
      </c>
      <c r="N105" s="148" t="s">
        <v>181</v>
      </c>
      <c r="O105" s="148" t="s">
        <v>181</v>
      </c>
      <c r="P105" s="148" t="s">
        <v>181</v>
      </c>
      <c r="Q105" s="148" t="s">
        <v>181</v>
      </c>
      <c r="R105" s="148" t="s">
        <v>181</v>
      </c>
      <c r="S105" s="148" t="s">
        <v>181</v>
      </c>
      <c r="T105" s="83">
        <f t="shared" si="34"/>
        <v>2</v>
      </c>
      <c r="U105" s="100"/>
    </row>
    <row r="106" ht="17.5" spans="1:21">
      <c r="A106" s="31">
        <f>A86</f>
        <v>608</v>
      </c>
      <c r="B106" s="40" t="s">
        <v>175</v>
      </c>
      <c r="C106" s="31" t="s">
        <v>284</v>
      </c>
      <c r="D106" s="41" t="s">
        <v>120</v>
      </c>
      <c r="E106" s="42" t="s">
        <v>285</v>
      </c>
      <c r="F106" s="42" t="s">
        <v>286</v>
      </c>
      <c r="H106" s="21">
        <v>1</v>
      </c>
      <c r="I106" s="21">
        <v>0</v>
      </c>
      <c r="J106" s="21">
        <v>1</v>
      </c>
      <c r="K106" s="21">
        <v>0</v>
      </c>
      <c r="L106" s="25">
        <v>0</v>
      </c>
      <c r="M106" s="25">
        <v>1</v>
      </c>
      <c r="N106" s="21">
        <f>H106+I106*2</f>
        <v>1</v>
      </c>
      <c r="O106" s="21">
        <v>1</v>
      </c>
      <c r="P106" s="21">
        <f>J106+K106*2</f>
        <v>1</v>
      </c>
      <c r="Q106" s="97">
        <v>150</v>
      </c>
      <c r="R106" s="97">
        <v>6</v>
      </c>
      <c r="S106" s="59">
        <v>0</v>
      </c>
      <c r="T106" s="25">
        <f t="shared" si="34"/>
        <v>2</v>
      </c>
      <c r="U106" s="101"/>
    </row>
    <row r="107" s="3" customFormat="1" ht="17.5" spans="1:20">
      <c r="A107" s="34"/>
      <c r="B107" s="35"/>
      <c r="C107" s="49"/>
      <c r="D107" s="36"/>
      <c r="E107" s="37"/>
      <c r="F107" s="37"/>
      <c r="G107" s="46"/>
      <c r="H107" s="49"/>
      <c r="I107" s="49"/>
      <c r="J107" s="49"/>
      <c r="K107" s="49"/>
      <c r="L107" s="83"/>
      <c r="M107" s="83"/>
      <c r="N107" s="49"/>
      <c r="O107" s="49"/>
      <c r="P107" s="49"/>
      <c r="Q107" s="96"/>
      <c r="R107" s="96"/>
      <c r="S107" s="34"/>
      <c r="T107" s="83"/>
    </row>
    <row r="108" customFormat="1" ht="17.5" spans="1:20">
      <c r="A108" s="31">
        <f>A88</f>
        <v>608</v>
      </c>
      <c r="B108" s="40"/>
      <c r="C108" s="31" t="s">
        <v>284</v>
      </c>
      <c r="D108" s="41" t="s">
        <v>126</v>
      </c>
      <c r="E108" s="42" t="s">
        <v>288</v>
      </c>
      <c r="F108" s="42" t="s">
        <v>289</v>
      </c>
      <c r="G108" s="22"/>
      <c r="H108" s="21"/>
      <c r="I108" s="21"/>
      <c r="J108" s="21"/>
      <c r="K108" s="21"/>
      <c r="L108" s="25"/>
      <c r="M108" s="25"/>
      <c r="N108" s="21"/>
      <c r="O108" s="21"/>
      <c r="P108" s="21"/>
      <c r="Q108" s="97"/>
      <c r="R108" s="97"/>
      <c r="S108" s="59"/>
      <c r="T108" s="162"/>
    </row>
    <row r="109" s="2" customFormat="1" ht="17.5" spans="1:21">
      <c r="A109" s="34"/>
      <c r="B109" s="35"/>
      <c r="C109" s="49"/>
      <c r="D109" s="36"/>
      <c r="E109" s="37" t="s">
        <v>290</v>
      </c>
      <c r="F109" s="37" t="s">
        <v>291</v>
      </c>
      <c r="G109" s="46"/>
      <c r="H109" s="49">
        <v>1</v>
      </c>
      <c r="I109" s="49">
        <v>0</v>
      </c>
      <c r="J109" s="49">
        <v>1</v>
      </c>
      <c r="K109" s="49">
        <v>0</v>
      </c>
      <c r="L109" s="147">
        <v>0</v>
      </c>
      <c r="M109" s="147">
        <v>1</v>
      </c>
      <c r="N109" s="148">
        <v>1</v>
      </c>
      <c r="O109" s="148" t="s">
        <v>181</v>
      </c>
      <c r="P109" s="148" t="s">
        <v>181</v>
      </c>
      <c r="Q109" s="148" t="s">
        <v>181</v>
      </c>
      <c r="R109" s="148" t="s">
        <v>181</v>
      </c>
      <c r="S109" s="148" t="s">
        <v>181</v>
      </c>
      <c r="T109" s="83">
        <f t="shared" ref="T109:T112" si="37">L109+M109*2</f>
        <v>2</v>
      </c>
      <c r="U109" s="100"/>
    </row>
    <row r="110" customFormat="1" ht="17.5" spans="1:20">
      <c r="A110" s="59">
        <f>A94</f>
        <v>608</v>
      </c>
      <c r="B110" s="58" t="s">
        <v>175</v>
      </c>
      <c r="C110" s="119" t="s">
        <v>284</v>
      </c>
      <c r="D110" s="60" t="s">
        <v>129</v>
      </c>
      <c r="E110" s="61" t="s">
        <v>290</v>
      </c>
      <c r="F110" s="61" t="s">
        <v>291</v>
      </c>
      <c r="G110" s="22"/>
      <c r="H110" s="21">
        <v>1</v>
      </c>
      <c r="I110" s="21">
        <v>0</v>
      </c>
      <c r="J110" s="21">
        <v>1</v>
      </c>
      <c r="K110" s="21">
        <v>0</v>
      </c>
      <c r="L110" s="25">
        <v>0</v>
      </c>
      <c r="M110" s="25">
        <v>1</v>
      </c>
      <c r="N110" s="21">
        <f>H110+I110*2</f>
        <v>1</v>
      </c>
      <c r="O110" s="21">
        <v>1</v>
      </c>
      <c r="P110" s="21">
        <f>J110+K110*2</f>
        <v>1</v>
      </c>
      <c r="Q110" s="97">
        <v>150</v>
      </c>
      <c r="R110" s="97">
        <v>6</v>
      </c>
      <c r="S110" s="59">
        <v>0</v>
      </c>
      <c r="T110" s="162">
        <f t="shared" si="37"/>
        <v>2</v>
      </c>
    </row>
    <row r="111" s="2" customFormat="1" ht="17.5" spans="1:21">
      <c r="A111" s="34"/>
      <c r="B111" s="35"/>
      <c r="C111" s="49"/>
      <c r="D111" s="36"/>
      <c r="E111" s="37" t="s">
        <v>280</v>
      </c>
      <c r="F111" s="37" t="s">
        <v>281</v>
      </c>
      <c r="G111" s="46"/>
      <c r="H111" s="49">
        <v>1</v>
      </c>
      <c r="I111" s="49">
        <v>0</v>
      </c>
      <c r="J111" s="49">
        <v>1</v>
      </c>
      <c r="K111" s="49">
        <v>0</v>
      </c>
      <c r="L111" s="147">
        <v>0</v>
      </c>
      <c r="M111" s="147">
        <v>1</v>
      </c>
      <c r="N111" s="148">
        <v>1</v>
      </c>
      <c r="O111" s="148" t="s">
        <v>181</v>
      </c>
      <c r="P111" s="148" t="s">
        <v>181</v>
      </c>
      <c r="Q111" s="148" t="s">
        <v>181</v>
      </c>
      <c r="R111" s="148" t="s">
        <v>181</v>
      </c>
      <c r="S111" s="148" t="s">
        <v>181</v>
      </c>
      <c r="T111" s="83">
        <f t="shared" si="37"/>
        <v>2</v>
      </c>
      <c r="U111" s="100"/>
    </row>
    <row r="112" customFormat="1" ht="17.5" spans="1:20">
      <c r="A112" s="120">
        <f>A4</f>
        <v>608</v>
      </c>
      <c r="B112" s="121" t="s">
        <v>175</v>
      </c>
      <c r="C112" s="122" t="s">
        <v>284</v>
      </c>
      <c r="D112" s="123" t="s">
        <v>132</v>
      </c>
      <c r="E112" s="124" t="s">
        <v>292</v>
      </c>
      <c r="F112" s="124" t="s">
        <v>680</v>
      </c>
      <c r="G112" s="125"/>
      <c r="H112" s="85">
        <v>1</v>
      </c>
      <c r="I112" s="85">
        <v>0</v>
      </c>
      <c r="J112" s="85">
        <v>1</v>
      </c>
      <c r="K112" s="85">
        <v>0</v>
      </c>
      <c r="L112" s="149">
        <v>0</v>
      </c>
      <c r="M112" s="149">
        <v>1</v>
      </c>
      <c r="N112" s="85">
        <f t="shared" ref="N112" si="38">H112+I112*2</f>
        <v>1</v>
      </c>
      <c r="O112" s="85">
        <v>1</v>
      </c>
      <c r="P112" s="85">
        <f t="shared" ref="P112" si="39">J112+K112*2</f>
        <v>1</v>
      </c>
      <c r="Q112" s="164">
        <f>Q110</f>
        <v>150</v>
      </c>
      <c r="R112" s="164">
        <f>R110</f>
        <v>6</v>
      </c>
      <c r="S112" s="120">
        <v>0</v>
      </c>
      <c r="T112" s="99">
        <f t="shared" si="37"/>
        <v>2</v>
      </c>
    </row>
    <row r="113" s="3" customFormat="1" ht="17.5" spans="1:20">
      <c r="A113" s="34"/>
      <c r="B113" s="35"/>
      <c r="C113" s="39"/>
      <c r="D113" s="36"/>
      <c r="E113" s="37"/>
      <c r="F113" s="37"/>
      <c r="G113" s="46"/>
      <c r="H113" s="49"/>
      <c r="I113" s="49"/>
      <c r="J113" s="49"/>
      <c r="K113" s="49"/>
      <c r="L113" s="83"/>
      <c r="M113" s="83"/>
      <c r="N113" s="49"/>
      <c r="O113" s="49"/>
      <c r="P113" s="49"/>
      <c r="Q113" s="96"/>
      <c r="R113" s="96"/>
      <c r="S113" s="34"/>
      <c r="T113" s="161"/>
    </row>
    <row r="114" customFormat="1" ht="17.5" spans="1:20">
      <c r="A114" s="120">
        <f>A4</f>
        <v>608</v>
      </c>
      <c r="B114" s="121"/>
      <c r="C114" s="122" t="s">
        <v>284</v>
      </c>
      <c r="D114" s="123" t="s">
        <v>135</v>
      </c>
      <c r="E114" s="124" t="s">
        <v>294</v>
      </c>
      <c r="F114" s="126" t="s">
        <v>1182</v>
      </c>
      <c r="G114" s="125"/>
      <c r="H114" s="85"/>
      <c r="I114" s="85"/>
      <c r="J114" s="85"/>
      <c r="K114" s="85"/>
      <c r="L114" s="149"/>
      <c r="M114" s="149"/>
      <c r="N114" s="85"/>
      <c r="O114" s="85"/>
      <c r="P114" s="85"/>
      <c r="Q114" s="164"/>
      <c r="R114" s="164"/>
      <c r="S114" s="120"/>
      <c r="T114" s="162"/>
    </row>
    <row r="115" s="2" customFormat="1" ht="17.5" spans="1:21">
      <c r="A115" s="34"/>
      <c r="B115" s="35"/>
      <c r="C115" s="49"/>
      <c r="D115" s="36"/>
      <c r="E115" s="37" t="s">
        <v>290</v>
      </c>
      <c r="F115" s="37" t="s">
        <v>291</v>
      </c>
      <c r="G115" s="46"/>
      <c r="H115" s="49">
        <v>1</v>
      </c>
      <c r="I115" s="49">
        <v>0</v>
      </c>
      <c r="J115" s="49">
        <v>1</v>
      </c>
      <c r="K115" s="49">
        <v>0</v>
      </c>
      <c r="L115" s="147">
        <v>0</v>
      </c>
      <c r="M115" s="147">
        <v>1</v>
      </c>
      <c r="N115" s="148">
        <v>1</v>
      </c>
      <c r="O115" s="148" t="s">
        <v>181</v>
      </c>
      <c r="P115" s="148" t="s">
        <v>181</v>
      </c>
      <c r="Q115" s="148" t="s">
        <v>181</v>
      </c>
      <c r="R115" s="148" t="s">
        <v>181</v>
      </c>
      <c r="S115" s="148" t="s">
        <v>181</v>
      </c>
      <c r="T115" s="83">
        <f t="shared" ref="T115:T118" si="40">L115+M115*2</f>
        <v>2</v>
      </c>
      <c r="U115" s="100"/>
    </row>
    <row r="116" customFormat="1" ht="17.5" spans="1:20">
      <c r="A116" s="120">
        <f>A4</f>
        <v>608</v>
      </c>
      <c r="B116" s="121" t="s">
        <v>175</v>
      </c>
      <c r="C116" s="122" t="s">
        <v>284</v>
      </c>
      <c r="D116" s="123" t="s">
        <v>138</v>
      </c>
      <c r="E116" s="124" t="s">
        <v>296</v>
      </c>
      <c r="F116" s="124" t="s">
        <v>1070</v>
      </c>
      <c r="G116" s="125"/>
      <c r="H116" s="85">
        <v>1</v>
      </c>
      <c r="I116" s="85">
        <v>0</v>
      </c>
      <c r="J116" s="85">
        <v>1</v>
      </c>
      <c r="K116" s="85">
        <v>0</v>
      </c>
      <c r="L116" s="149">
        <v>0</v>
      </c>
      <c r="M116" s="149">
        <v>1</v>
      </c>
      <c r="N116" s="85">
        <f t="shared" ref="N116:N118" si="41">H116+I116*2</f>
        <v>1</v>
      </c>
      <c r="O116" s="85">
        <v>1</v>
      </c>
      <c r="P116" s="85">
        <f t="shared" ref="P116:P118" si="42">J116+K116*2</f>
        <v>1</v>
      </c>
      <c r="Q116" s="164">
        <f>Q112</f>
        <v>150</v>
      </c>
      <c r="R116" s="164">
        <f>R112</f>
        <v>6</v>
      </c>
      <c r="S116" s="120">
        <v>0</v>
      </c>
      <c r="T116" s="162">
        <f t="shared" si="40"/>
        <v>2</v>
      </c>
    </row>
    <row r="117" s="13" customFormat="1" ht="17.5" spans="1:21">
      <c r="A117" s="127"/>
      <c r="B117" s="128"/>
      <c r="C117" s="127"/>
      <c r="D117" s="129"/>
      <c r="E117" s="130" t="s">
        <v>298</v>
      </c>
      <c r="F117" s="130" t="s">
        <v>299</v>
      </c>
      <c r="G117" s="131"/>
      <c r="H117" s="17">
        <v>1</v>
      </c>
      <c r="I117" s="17">
        <v>0</v>
      </c>
      <c r="J117" s="17">
        <v>1</v>
      </c>
      <c r="K117" s="17"/>
      <c r="L117" s="150">
        <v>0</v>
      </c>
      <c r="M117" s="150">
        <v>1</v>
      </c>
      <c r="N117" s="17">
        <f t="shared" si="41"/>
        <v>1</v>
      </c>
      <c r="O117" s="17">
        <v>1</v>
      </c>
      <c r="P117" s="17">
        <f t="shared" si="42"/>
        <v>1</v>
      </c>
      <c r="Q117" s="127" t="s">
        <v>181</v>
      </c>
      <c r="R117" s="127" t="s">
        <v>181</v>
      </c>
      <c r="S117" s="127" t="s">
        <v>181</v>
      </c>
      <c r="T117" s="151">
        <f t="shared" si="40"/>
        <v>2</v>
      </c>
      <c r="U117" s="165"/>
    </row>
    <row r="118" ht="17.5" spans="1:21">
      <c r="A118" s="31">
        <f>A106</f>
        <v>608</v>
      </c>
      <c r="B118" s="40" t="s">
        <v>301</v>
      </c>
      <c r="C118" s="31" t="s">
        <v>302</v>
      </c>
      <c r="D118" s="41" t="s">
        <v>109</v>
      </c>
      <c r="E118" s="42" t="s">
        <v>298</v>
      </c>
      <c r="F118" s="42" t="s">
        <v>299</v>
      </c>
      <c r="H118" s="21">
        <v>1</v>
      </c>
      <c r="I118" s="21">
        <v>0</v>
      </c>
      <c r="J118" s="21">
        <v>1</v>
      </c>
      <c r="K118" s="21">
        <v>0</v>
      </c>
      <c r="L118" s="25">
        <v>0</v>
      </c>
      <c r="M118" s="25">
        <v>1</v>
      </c>
      <c r="N118" s="21">
        <f t="shared" si="41"/>
        <v>1</v>
      </c>
      <c r="O118" s="21">
        <v>1</v>
      </c>
      <c r="P118" s="21">
        <f t="shared" si="42"/>
        <v>1</v>
      </c>
      <c r="Q118" s="97">
        <f>Q106</f>
        <v>150</v>
      </c>
      <c r="R118" s="97">
        <f>R106</f>
        <v>6</v>
      </c>
      <c r="S118" s="59">
        <v>0</v>
      </c>
      <c r="T118" s="25">
        <f t="shared" si="40"/>
        <v>2</v>
      </c>
      <c r="U118" s="101"/>
    </row>
    <row r="119" s="14" customFormat="1" ht="17.5" spans="1:24">
      <c r="A119" s="132"/>
      <c r="B119" s="128"/>
      <c r="C119" s="127"/>
      <c r="D119" s="129"/>
      <c r="E119" s="130"/>
      <c r="F119" s="130"/>
      <c r="G119" s="131"/>
      <c r="H119" s="133"/>
      <c r="I119" s="133"/>
      <c r="J119" s="133"/>
      <c r="K119" s="133"/>
      <c r="L119" s="151"/>
      <c r="M119" s="151"/>
      <c r="N119" s="133"/>
      <c r="O119" s="133"/>
      <c r="P119" s="133"/>
      <c r="Q119" s="166"/>
      <c r="R119" s="166"/>
      <c r="S119" s="127"/>
      <c r="T119" s="151"/>
      <c r="U119" s="165"/>
      <c r="X119" s="13"/>
    </row>
    <row r="120" customFormat="1" ht="17.5" spans="1:24">
      <c r="A120" s="48">
        <f>A108</f>
        <v>608</v>
      </c>
      <c r="B120" s="40"/>
      <c r="C120" s="31" t="s">
        <v>302</v>
      </c>
      <c r="D120" s="41" t="s">
        <v>120</v>
      </c>
      <c r="E120" s="42" t="s">
        <v>303</v>
      </c>
      <c r="F120" s="42" t="s">
        <v>304</v>
      </c>
      <c r="G120" s="22"/>
      <c r="H120" s="21"/>
      <c r="I120" s="21"/>
      <c r="J120" s="21"/>
      <c r="K120" s="21"/>
      <c r="L120" s="25"/>
      <c r="M120" s="25"/>
      <c r="N120" s="21"/>
      <c r="O120" s="21"/>
      <c r="P120" s="21"/>
      <c r="Q120" s="97"/>
      <c r="R120" s="97"/>
      <c r="S120" s="59"/>
      <c r="T120" s="25"/>
      <c r="U120" s="101"/>
      <c r="X120" s="26"/>
    </row>
    <row r="121" s="14" customFormat="1" ht="17.5" spans="1:24">
      <c r="A121" s="132"/>
      <c r="B121" s="128"/>
      <c r="C121" s="127"/>
      <c r="D121" s="129"/>
      <c r="E121" s="130"/>
      <c r="F121" s="130"/>
      <c r="G121" s="131"/>
      <c r="H121" s="133"/>
      <c r="I121" s="133"/>
      <c r="J121" s="133"/>
      <c r="K121" s="133"/>
      <c r="L121" s="151"/>
      <c r="M121" s="151"/>
      <c r="N121" s="133"/>
      <c r="O121" s="133"/>
      <c r="P121" s="133"/>
      <c r="Q121" s="166"/>
      <c r="R121" s="166"/>
      <c r="S121" s="127"/>
      <c r="T121" s="151"/>
      <c r="U121" s="165"/>
      <c r="X121" s="13"/>
    </row>
    <row r="122" customFormat="1" ht="17.5" spans="1:24">
      <c r="A122" s="48">
        <f>A118</f>
        <v>608</v>
      </c>
      <c r="B122" s="40"/>
      <c r="C122" s="31" t="s">
        <v>302</v>
      </c>
      <c r="D122" s="41" t="s">
        <v>126</v>
      </c>
      <c r="E122" s="42" t="s">
        <v>305</v>
      </c>
      <c r="F122" s="42" t="s">
        <v>306</v>
      </c>
      <c r="G122" s="22"/>
      <c r="H122" s="21"/>
      <c r="I122" s="21"/>
      <c r="J122" s="21"/>
      <c r="K122" s="21"/>
      <c r="L122" s="25"/>
      <c r="M122" s="25"/>
      <c r="N122" s="21"/>
      <c r="O122" s="21"/>
      <c r="P122" s="21"/>
      <c r="Q122" s="97"/>
      <c r="R122" s="97"/>
      <c r="S122" s="59"/>
      <c r="T122" s="25"/>
      <c r="U122" s="101"/>
      <c r="X122" s="26"/>
    </row>
    <row r="123" s="13" customFormat="1" ht="15.6" customHeight="1" spans="1:24">
      <c r="A123" s="132"/>
      <c r="B123" s="128"/>
      <c r="C123" s="127"/>
      <c r="D123" s="129"/>
      <c r="E123" s="130" t="s">
        <v>298</v>
      </c>
      <c r="F123" s="130" t="s">
        <v>307</v>
      </c>
      <c r="G123" s="134"/>
      <c r="H123" s="17">
        <v>1</v>
      </c>
      <c r="I123" s="17">
        <v>0</v>
      </c>
      <c r="J123" s="17">
        <v>1</v>
      </c>
      <c r="K123" s="17"/>
      <c r="L123" s="150">
        <v>0</v>
      </c>
      <c r="M123" s="150">
        <v>1</v>
      </c>
      <c r="N123" s="17">
        <f>H123+I123*2</f>
        <v>1</v>
      </c>
      <c r="O123" s="17">
        <v>1</v>
      </c>
      <c r="P123" s="17">
        <f t="shared" ref="P123:P136" si="43">J123+K123*2</f>
        <v>1</v>
      </c>
      <c r="Q123" s="127" t="s">
        <v>181</v>
      </c>
      <c r="R123" s="127" t="s">
        <v>181</v>
      </c>
      <c r="S123" s="127" t="s">
        <v>181</v>
      </c>
      <c r="T123" s="167">
        <f>L123+M123*2</f>
        <v>2</v>
      </c>
      <c r="U123" s="168"/>
      <c r="X123" s="169"/>
    </row>
    <row r="124" customFormat="1" ht="15.6" customHeight="1" spans="1:24">
      <c r="A124" s="48">
        <f>A118</f>
        <v>608</v>
      </c>
      <c r="B124" s="40" t="s">
        <v>301</v>
      </c>
      <c r="C124" s="31" t="s">
        <v>302</v>
      </c>
      <c r="D124" s="41" t="s">
        <v>129</v>
      </c>
      <c r="E124" s="42" t="s">
        <v>298</v>
      </c>
      <c r="F124" s="42" t="s">
        <v>307</v>
      </c>
      <c r="G124" s="111"/>
      <c r="H124" s="21">
        <v>1</v>
      </c>
      <c r="I124" s="21">
        <v>0</v>
      </c>
      <c r="J124" s="21">
        <v>1</v>
      </c>
      <c r="K124" s="21"/>
      <c r="L124" s="25">
        <v>0</v>
      </c>
      <c r="M124" s="25">
        <v>1</v>
      </c>
      <c r="N124" s="21">
        <f t="shared" ref="N124:N136" si="44">H124+I124*2</f>
        <v>1</v>
      </c>
      <c r="O124" s="21">
        <v>1</v>
      </c>
      <c r="P124" s="21">
        <f t="shared" si="43"/>
        <v>1</v>
      </c>
      <c r="Q124" s="21">
        <f>Q118</f>
        <v>150</v>
      </c>
      <c r="R124" s="21">
        <f>R118</f>
        <v>6</v>
      </c>
      <c r="S124" s="21">
        <v>0</v>
      </c>
      <c r="T124" s="25">
        <f t="shared" ref="T124:T136" si="45">L124+M124*2</f>
        <v>2</v>
      </c>
      <c r="U124" s="170"/>
      <c r="V124" s="26"/>
      <c r="W124" s="26"/>
      <c r="X124" s="171"/>
    </row>
    <row r="125" s="2" customFormat="1" ht="15.6" customHeight="1" spans="1:21">
      <c r="A125" s="34"/>
      <c r="B125" s="35"/>
      <c r="C125" s="34"/>
      <c r="D125" s="36"/>
      <c r="E125" s="37"/>
      <c r="F125" s="37" t="s">
        <v>309</v>
      </c>
      <c r="G125" s="38"/>
      <c r="H125" s="39">
        <v>1</v>
      </c>
      <c r="I125" s="39"/>
      <c r="J125" s="39"/>
      <c r="K125" s="39"/>
      <c r="L125" s="83">
        <v>0</v>
      </c>
      <c r="M125" s="83">
        <v>1</v>
      </c>
      <c r="N125" s="39">
        <f t="shared" si="44"/>
        <v>1</v>
      </c>
      <c r="O125" s="152"/>
      <c r="P125" s="39">
        <f t="shared" si="43"/>
        <v>0</v>
      </c>
      <c r="Q125" s="96" t="s">
        <v>181</v>
      </c>
      <c r="R125" s="96" t="s">
        <v>181</v>
      </c>
      <c r="S125" s="34" t="s">
        <v>181</v>
      </c>
      <c r="T125" s="83">
        <f t="shared" si="45"/>
        <v>2</v>
      </c>
      <c r="U125" s="100"/>
    </row>
    <row r="126" ht="17.5" spans="1:21">
      <c r="A126" s="31">
        <f>A118</f>
        <v>608</v>
      </c>
      <c r="B126" s="40" t="s">
        <v>314</v>
      </c>
      <c r="C126" s="31" t="s">
        <v>315</v>
      </c>
      <c r="D126" s="41" t="s">
        <v>109</v>
      </c>
      <c r="E126" s="42" t="s">
        <v>316</v>
      </c>
      <c r="F126" s="42" t="s">
        <v>317</v>
      </c>
      <c r="H126" s="21">
        <v>1</v>
      </c>
      <c r="I126" s="21">
        <v>0</v>
      </c>
      <c r="J126" s="21">
        <v>1</v>
      </c>
      <c r="K126" s="21">
        <v>0</v>
      </c>
      <c r="L126" s="25">
        <v>0</v>
      </c>
      <c r="M126" s="25">
        <v>1</v>
      </c>
      <c r="N126" s="21">
        <f t="shared" si="44"/>
        <v>1</v>
      </c>
      <c r="O126" s="21">
        <v>1</v>
      </c>
      <c r="P126" s="21">
        <f t="shared" si="43"/>
        <v>1</v>
      </c>
      <c r="Q126" s="97">
        <f>Q118</f>
        <v>150</v>
      </c>
      <c r="R126" s="97">
        <f>R118</f>
        <v>6</v>
      </c>
      <c r="S126" s="59">
        <v>0</v>
      </c>
      <c r="T126" s="25">
        <f t="shared" si="45"/>
        <v>2</v>
      </c>
      <c r="U126" s="101"/>
    </row>
    <row r="127" s="15" customFormat="1" ht="17.5" spans="1:21">
      <c r="A127" s="135">
        <f>A126</f>
        <v>608</v>
      </c>
      <c r="B127" s="136" t="s">
        <v>318</v>
      </c>
      <c r="C127" s="135" t="s">
        <v>319</v>
      </c>
      <c r="D127" s="137" t="s">
        <v>109</v>
      </c>
      <c r="E127" s="138"/>
      <c r="F127" s="138"/>
      <c r="G127" s="139"/>
      <c r="H127" s="140">
        <v>1</v>
      </c>
      <c r="I127" s="140">
        <v>0</v>
      </c>
      <c r="J127" s="140">
        <v>1</v>
      </c>
      <c r="K127" s="140">
        <v>0</v>
      </c>
      <c r="L127" s="153">
        <v>0</v>
      </c>
      <c r="M127" s="153">
        <v>1</v>
      </c>
      <c r="N127" s="140">
        <f t="shared" si="44"/>
        <v>1</v>
      </c>
      <c r="O127" s="140">
        <v>1</v>
      </c>
      <c r="P127" s="140">
        <f t="shared" si="43"/>
        <v>1</v>
      </c>
      <c r="Q127" s="172">
        <f>Q126</f>
        <v>150</v>
      </c>
      <c r="R127" s="172">
        <f>R126</f>
        <v>6</v>
      </c>
      <c r="S127" s="135">
        <v>0</v>
      </c>
      <c r="T127" s="153">
        <f t="shared" si="45"/>
        <v>2</v>
      </c>
      <c r="U127" s="173"/>
    </row>
    <row r="128" s="16" customFormat="1" ht="17.5" spans="1:20">
      <c r="A128" s="48"/>
      <c r="B128" s="40"/>
      <c r="C128" s="31"/>
      <c r="D128" s="41"/>
      <c r="E128" s="42"/>
      <c r="F128" s="42"/>
      <c r="G128" s="22"/>
      <c r="H128" s="21"/>
      <c r="I128" s="21"/>
      <c r="J128" s="21"/>
      <c r="K128" s="21"/>
      <c r="L128" s="25"/>
      <c r="M128" s="25"/>
      <c r="N128" s="21"/>
      <c r="O128" s="21"/>
      <c r="P128" s="21"/>
      <c r="Q128" s="174"/>
      <c r="R128" s="174"/>
      <c r="S128" s="31"/>
      <c r="T128" s="25"/>
    </row>
    <row r="129" customFormat="1" ht="17.5" spans="1:20">
      <c r="A129" s="48">
        <f>A127</f>
        <v>608</v>
      </c>
      <c r="B129" s="40"/>
      <c r="C129" s="31" t="s">
        <v>322</v>
      </c>
      <c r="D129" s="41" t="s">
        <v>109</v>
      </c>
      <c r="E129" t="s">
        <v>320</v>
      </c>
      <c r="F129" s="42" t="s">
        <v>321</v>
      </c>
      <c r="H129" s="21">
        <v>1</v>
      </c>
      <c r="I129" s="21">
        <v>0</v>
      </c>
      <c r="J129" s="21">
        <v>1</v>
      </c>
      <c r="K129" s="21">
        <v>0</v>
      </c>
      <c r="L129" s="25">
        <v>0</v>
      </c>
      <c r="M129" s="25">
        <v>1</v>
      </c>
      <c r="N129" s="21">
        <f t="shared" si="44"/>
        <v>1</v>
      </c>
      <c r="O129" s="21">
        <v>1</v>
      </c>
      <c r="P129" s="21">
        <f t="shared" si="43"/>
        <v>1</v>
      </c>
      <c r="Q129" s="97">
        <f>Q104</f>
        <v>150</v>
      </c>
      <c r="R129" s="97">
        <v>7</v>
      </c>
      <c r="S129" s="59">
        <v>0</v>
      </c>
      <c r="T129" s="99">
        <f t="shared" si="45"/>
        <v>2</v>
      </c>
    </row>
    <row r="130" customFormat="1" ht="17.5" spans="1:20">
      <c r="A130" s="48"/>
      <c r="B130" s="40"/>
      <c r="C130" s="31"/>
      <c r="D130" s="41"/>
      <c r="E130" s="42"/>
      <c r="F130" s="42"/>
      <c r="H130" s="21"/>
      <c r="I130" s="21"/>
      <c r="J130" s="21"/>
      <c r="K130" s="21"/>
      <c r="L130" s="25"/>
      <c r="M130" s="25"/>
      <c r="N130" s="21"/>
      <c r="O130" s="21"/>
      <c r="P130" s="21"/>
      <c r="Q130" s="97"/>
      <c r="R130" s="97"/>
      <c r="S130" s="59"/>
      <c r="T130" s="99"/>
    </row>
    <row r="131" customFormat="1" ht="17.5" spans="1:20">
      <c r="A131" s="48">
        <f>A129</f>
        <v>608</v>
      </c>
      <c r="B131" s="40"/>
      <c r="C131" s="31" t="s">
        <v>322</v>
      </c>
      <c r="D131" s="41" t="s">
        <v>120</v>
      </c>
      <c r="E131" t="s">
        <v>323</v>
      </c>
      <c r="F131" s="42" t="s">
        <v>324</v>
      </c>
      <c r="H131" s="21">
        <v>1</v>
      </c>
      <c r="I131" s="21">
        <v>0</v>
      </c>
      <c r="J131" s="21">
        <v>1</v>
      </c>
      <c r="K131" s="21">
        <v>0</v>
      </c>
      <c r="L131" s="25">
        <v>0</v>
      </c>
      <c r="M131" s="25">
        <v>1</v>
      </c>
      <c r="N131" s="21">
        <f t="shared" si="44"/>
        <v>1</v>
      </c>
      <c r="O131" s="21">
        <v>1</v>
      </c>
      <c r="P131" s="21">
        <f t="shared" si="43"/>
        <v>1</v>
      </c>
      <c r="Q131" s="97">
        <f>Q106</f>
        <v>150</v>
      </c>
      <c r="R131" s="97">
        <v>7</v>
      </c>
      <c r="S131" s="59">
        <v>0</v>
      </c>
      <c r="T131" s="99">
        <f t="shared" si="45"/>
        <v>2</v>
      </c>
    </row>
    <row r="132" customFormat="1" ht="17.5" spans="1:20">
      <c r="A132" s="48">
        <f>A131</f>
        <v>608</v>
      </c>
      <c r="B132" s="40" t="s">
        <v>325</v>
      </c>
      <c r="C132" s="31"/>
      <c r="D132" s="41"/>
      <c r="E132" s="42"/>
      <c r="F132" s="42"/>
      <c r="H132" s="21"/>
      <c r="I132" s="21"/>
      <c r="J132" s="21"/>
      <c r="K132" s="21"/>
      <c r="L132" s="25"/>
      <c r="M132" s="25"/>
      <c r="N132" s="21"/>
      <c r="O132" s="21"/>
      <c r="P132" s="21"/>
      <c r="Q132" s="97"/>
      <c r="R132" s="97"/>
      <c r="S132" s="59"/>
      <c r="T132" s="162"/>
    </row>
    <row r="133" s="17" customFormat="1" ht="17.5" spans="2:21">
      <c r="B133" s="128"/>
      <c r="H133" s="17">
        <v>1</v>
      </c>
      <c r="I133" s="17">
        <v>0</v>
      </c>
      <c r="J133" s="17">
        <v>1</v>
      </c>
      <c r="L133" s="150">
        <v>0</v>
      </c>
      <c r="M133" s="150">
        <v>1</v>
      </c>
      <c r="N133" s="17">
        <f t="shared" si="44"/>
        <v>1</v>
      </c>
      <c r="O133" s="17">
        <v>1</v>
      </c>
      <c r="P133" s="17">
        <f t="shared" si="43"/>
        <v>1</v>
      </c>
      <c r="Q133" s="17">
        <f>Q127</f>
        <v>150</v>
      </c>
      <c r="R133" s="17">
        <f>R127</f>
        <v>6</v>
      </c>
      <c r="S133" s="17">
        <v>0</v>
      </c>
      <c r="T133" s="150">
        <f t="shared" si="45"/>
        <v>2</v>
      </c>
      <c r="U133" s="192"/>
    </row>
    <row r="134" ht="17.5" spans="1:21">
      <c r="A134" s="31">
        <f>A132</f>
        <v>608</v>
      </c>
      <c r="B134" s="40" t="s">
        <v>327</v>
      </c>
      <c r="C134" s="31" t="s">
        <v>328</v>
      </c>
      <c r="D134" s="41" t="s">
        <v>109</v>
      </c>
      <c r="E134" s="42" t="s">
        <v>326</v>
      </c>
      <c r="F134" s="42" t="s">
        <v>329</v>
      </c>
      <c r="H134" s="21">
        <v>1</v>
      </c>
      <c r="I134" s="21">
        <v>0</v>
      </c>
      <c r="J134" s="21">
        <v>1</v>
      </c>
      <c r="K134" s="21">
        <v>0</v>
      </c>
      <c r="L134" s="25">
        <v>0</v>
      </c>
      <c r="M134" s="25">
        <v>1</v>
      </c>
      <c r="N134" s="21">
        <f t="shared" si="44"/>
        <v>1</v>
      </c>
      <c r="O134" s="21">
        <v>1</v>
      </c>
      <c r="P134" s="21">
        <f t="shared" si="43"/>
        <v>1</v>
      </c>
      <c r="Q134" s="97">
        <f>Q133</f>
        <v>150</v>
      </c>
      <c r="R134" s="97">
        <f>R133</f>
        <v>6</v>
      </c>
      <c r="S134" s="59">
        <v>0</v>
      </c>
      <c r="T134" s="25">
        <f t="shared" si="45"/>
        <v>2</v>
      </c>
      <c r="U134" s="101"/>
    </row>
    <row r="135" s="2" customFormat="1" ht="15.6" customHeight="1" spans="1:21">
      <c r="A135" s="34"/>
      <c r="B135" s="35"/>
      <c r="C135" s="34"/>
      <c r="D135" s="36"/>
      <c r="E135" s="37" t="s">
        <v>192</v>
      </c>
      <c r="F135" s="37"/>
      <c r="G135" s="38"/>
      <c r="H135" s="39">
        <v>1</v>
      </c>
      <c r="I135" s="39">
        <v>0</v>
      </c>
      <c r="J135" s="39">
        <v>1</v>
      </c>
      <c r="K135" s="39">
        <v>0</v>
      </c>
      <c r="L135" s="83">
        <v>0</v>
      </c>
      <c r="M135" s="83">
        <v>1</v>
      </c>
      <c r="N135" s="39">
        <f t="shared" si="44"/>
        <v>1</v>
      </c>
      <c r="O135" s="39">
        <v>1</v>
      </c>
      <c r="P135" s="39">
        <f t="shared" si="43"/>
        <v>1</v>
      </c>
      <c r="Q135" s="96">
        <v>100</v>
      </c>
      <c r="R135" s="96">
        <v>6</v>
      </c>
      <c r="S135" s="34">
        <v>0</v>
      </c>
      <c r="T135" s="83">
        <f t="shared" si="45"/>
        <v>2</v>
      </c>
      <c r="U135" s="100"/>
    </row>
    <row r="136" ht="17.5" spans="1:21">
      <c r="A136" s="31">
        <f>A134</f>
        <v>608</v>
      </c>
      <c r="B136" s="40" t="s">
        <v>327</v>
      </c>
      <c r="C136" s="31" t="s">
        <v>328</v>
      </c>
      <c r="D136" s="41" t="s">
        <v>120</v>
      </c>
      <c r="E136" s="42" t="s">
        <v>334</v>
      </c>
      <c r="F136" s="42" t="s">
        <v>335</v>
      </c>
      <c r="H136" s="21">
        <v>1</v>
      </c>
      <c r="I136" s="21">
        <v>0</v>
      </c>
      <c r="J136" s="21">
        <v>1</v>
      </c>
      <c r="K136" s="21">
        <v>0</v>
      </c>
      <c r="L136" s="25">
        <v>0</v>
      </c>
      <c r="M136" s="25">
        <v>1</v>
      </c>
      <c r="N136" s="21">
        <f t="shared" si="44"/>
        <v>1</v>
      </c>
      <c r="O136" s="21">
        <v>1</v>
      </c>
      <c r="P136" s="21">
        <f t="shared" si="43"/>
        <v>1</v>
      </c>
      <c r="Q136" s="97">
        <f>Q134</f>
        <v>150</v>
      </c>
      <c r="R136" s="97">
        <f>R134</f>
        <v>6</v>
      </c>
      <c r="S136" s="59">
        <v>0</v>
      </c>
      <c r="T136" s="25">
        <f t="shared" si="45"/>
        <v>2</v>
      </c>
      <c r="U136" s="101"/>
    </row>
    <row r="137" s="3" customFormat="1" ht="17.5" spans="1:20">
      <c r="A137" s="45"/>
      <c r="B137" s="35"/>
      <c r="C137" s="34"/>
      <c r="D137" s="36"/>
      <c r="E137" s="37"/>
      <c r="F137" s="175"/>
      <c r="G137" s="46"/>
      <c r="H137" s="49"/>
      <c r="I137" s="49"/>
      <c r="J137" s="49"/>
      <c r="K137" s="49"/>
      <c r="L137" s="83"/>
      <c r="M137" s="83"/>
      <c r="N137" s="49"/>
      <c r="O137" s="49"/>
      <c r="P137" s="49"/>
      <c r="Q137" s="96"/>
      <c r="R137" s="96"/>
      <c r="S137" s="34"/>
      <c r="T137" s="83"/>
    </row>
    <row r="138" customFormat="1" ht="17.5" spans="1:20">
      <c r="A138" s="48">
        <f>A140</f>
        <v>608</v>
      </c>
      <c r="B138" s="113"/>
      <c r="C138" s="31" t="s">
        <v>328</v>
      </c>
      <c r="D138" s="41" t="s">
        <v>126</v>
      </c>
      <c r="E138" s="42" t="s">
        <v>336</v>
      </c>
      <c r="F138" s="42" t="s">
        <v>337</v>
      </c>
      <c r="G138" s="22"/>
      <c r="H138" s="9"/>
      <c r="I138" s="9"/>
      <c r="J138" s="9"/>
      <c r="K138" s="9"/>
      <c r="L138" s="25"/>
      <c r="M138" s="25"/>
      <c r="N138" s="21"/>
      <c r="O138" s="9"/>
      <c r="P138" s="21"/>
      <c r="Q138" s="97"/>
      <c r="R138" s="97"/>
      <c r="S138" s="59"/>
      <c r="T138" s="162"/>
    </row>
    <row r="139" s="2" customFormat="1" ht="15.6" customHeight="1" spans="1:21">
      <c r="A139" s="34"/>
      <c r="B139" s="35"/>
      <c r="C139" s="34"/>
      <c r="D139" s="36"/>
      <c r="E139" s="37" t="s">
        <v>338</v>
      </c>
      <c r="F139" s="37" t="s">
        <v>339</v>
      </c>
      <c r="G139" s="38"/>
      <c r="H139" s="39">
        <v>1</v>
      </c>
      <c r="I139" s="39">
        <v>0</v>
      </c>
      <c r="J139" s="39" t="s">
        <v>181</v>
      </c>
      <c r="K139" s="39" t="s">
        <v>181</v>
      </c>
      <c r="L139" s="83">
        <v>0</v>
      </c>
      <c r="M139" s="83">
        <v>1</v>
      </c>
      <c r="N139" s="39">
        <f>H139+I139*2</f>
        <v>1</v>
      </c>
      <c r="O139" s="39" t="s">
        <v>181</v>
      </c>
      <c r="P139" s="39"/>
      <c r="Q139" s="96" t="s">
        <v>181</v>
      </c>
      <c r="R139" s="96" t="s">
        <v>181</v>
      </c>
      <c r="S139" s="34" t="s">
        <v>181</v>
      </c>
      <c r="T139" s="83">
        <f t="shared" ref="T139:T146" si="46">L139+M139*2</f>
        <v>2</v>
      </c>
      <c r="U139" s="100"/>
    </row>
    <row r="140" ht="17.5" spans="1:21">
      <c r="A140" s="31">
        <f>A136</f>
        <v>608</v>
      </c>
      <c r="B140" s="40" t="s">
        <v>343</v>
      </c>
      <c r="C140" s="31" t="s">
        <v>338</v>
      </c>
      <c r="D140" s="41" t="s">
        <v>109</v>
      </c>
      <c r="E140" s="42" t="s">
        <v>344</v>
      </c>
      <c r="F140" s="42" t="s">
        <v>339</v>
      </c>
      <c r="H140" s="9">
        <v>1</v>
      </c>
      <c r="I140" s="9">
        <v>0</v>
      </c>
      <c r="J140" s="9">
        <v>1</v>
      </c>
      <c r="K140" s="9">
        <v>0</v>
      </c>
      <c r="L140" s="25">
        <v>0</v>
      </c>
      <c r="M140" s="25">
        <v>1</v>
      </c>
      <c r="N140" s="21">
        <f>H140+I140*2</f>
        <v>1</v>
      </c>
      <c r="O140" s="9">
        <v>1</v>
      </c>
      <c r="P140" s="21">
        <f>J140+K140*2</f>
        <v>1</v>
      </c>
      <c r="Q140" s="97">
        <f>Q136</f>
        <v>150</v>
      </c>
      <c r="R140" s="97">
        <f>R136</f>
        <v>6</v>
      </c>
      <c r="S140" s="59">
        <v>0</v>
      </c>
      <c r="T140" s="25">
        <f t="shared" si="46"/>
        <v>2</v>
      </c>
      <c r="U140" s="101"/>
    </row>
    <row r="141" s="2" customFormat="1" ht="15.6" customHeight="1" spans="1:21">
      <c r="A141" s="34"/>
      <c r="B141" s="176"/>
      <c r="C141" s="34"/>
      <c r="D141" s="36"/>
      <c r="E141" s="37" t="s">
        <v>181</v>
      </c>
      <c r="F141" s="37" t="s">
        <v>181</v>
      </c>
      <c r="G141" s="38"/>
      <c r="H141" s="39">
        <v>1</v>
      </c>
      <c r="I141" s="39" t="s">
        <v>181</v>
      </c>
      <c r="J141" s="39">
        <v>1</v>
      </c>
      <c r="K141" s="39" t="s">
        <v>181</v>
      </c>
      <c r="L141" s="83">
        <v>0</v>
      </c>
      <c r="M141" s="83">
        <v>1</v>
      </c>
      <c r="N141" s="39"/>
      <c r="O141" s="39" t="s">
        <v>181</v>
      </c>
      <c r="P141" s="39"/>
      <c r="Q141" s="96" t="s">
        <v>181</v>
      </c>
      <c r="R141" s="96" t="s">
        <v>181</v>
      </c>
      <c r="S141" s="34" t="s">
        <v>181</v>
      </c>
      <c r="T141" s="83">
        <f t="shared" si="46"/>
        <v>2</v>
      </c>
      <c r="U141" s="100"/>
    </row>
    <row r="142" ht="17.5" spans="1:21">
      <c r="A142" s="31">
        <f>A140</f>
        <v>608</v>
      </c>
      <c r="B142" s="40" t="s">
        <v>345</v>
      </c>
      <c r="C142" s="31" t="s">
        <v>346</v>
      </c>
      <c r="D142" s="41" t="s">
        <v>109</v>
      </c>
      <c r="E142" s="42" t="s">
        <v>347</v>
      </c>
      <c r="F142" s="42" t="s">
        <v>346</v>
      </c>
      <c r="H142" s="21">
        <v>1</v>
      </c>
      <c r="I142" s="21">
        <v>0</v>
      </c>
      <c r="J142" s="21">
        <v>1</v>
      </c>
      <c r="K142" s="21">
        <v>0</v>
      </c>
      <c r="L142" s="25">
        <v>0</v>
      </c>
      <c r="M142" s="25">
        <v>1</v>
      </c>
      <c r="N142" s="21">
        <f>H142+I142*2</f>
        <v>1</v>
      </c>
      <c r="O142" s="21">
        <v>1</v>
      </c>
      <c r="P142" s="21">
        <f>J142+K142*2</f>
        <v>1</v>
      </c>
      <c r="Q142" s="97">
        <f>Q140</f>
        <v>150</v>
      </c>
      <c r="R142" s="97">
        <f>R140</f>
        <v>6</v>
      </c>
      <c r="S142" s="59">
        <v>0</v>
      </c>
      <c r="T142" s="25">
        <f t="shared" si="46"/>
        <v>2</v>
      </c>
      <c r="U142" s="101"/>
    </row>
    <row r="143" s="6" customFormat="1" ht="17.5" spans="1:21">
      <c r="A143" s="62">
        <f>A142</f>
        <v>608</v>
      </c>
      <c r="B143" s="63" t="s">
        <v>345</v>
      </c>
      <c r="C143" s="177" t="s">
        <v>346</v>
      </c>
      <c r="D143" s="64" t="s">
        <v>120</v>
      </c>
      <c r="E143" s="65" t="s">
        <v>348</v>
      </c>
      <c r="F143" s="65" t="s">
        <v>349</v>
      </c>
      <c r="G143" s="178" t="s">
        <v>350</v>
      </c>
      <c r="H143" s="8">
        <v>1</v>
      </c>
      <c r="I143" s="8">
        <v>0</v>
      </c>
      <c r="J143" s="8">
        <v>1</v>
      </c>
      <c r="K143" s="8">
        <v>0</v>
      </c>
      <c r="L143" s="89">
        <v>0</v>
      </c>
      <c r="M143" s="89">
        <v>1</v>
      </c>
      <c r="N143" s="8">
        <f>H143+I143*2</f>
        <v>1</v>
      </c>
      <c r="O143" s="8">
        <v>1</v>
      </c>
      <c r="P143" s="8">
        <f>J143+K143*2</f>
        <v>1</v>
      </c>
      <c r="Q143" s="102">
        <v>35</v>
      </c>
      <c r="R143" s="102">
        <v>23</v>
      </c>
      <c r="S143" s="62">
        <v>0</v>
      </c>
      <c r="T143" s="89">
        <f t="shared" si="46"/>
        <v>2</v>
      </c>
      <c r="U143" s="103"/>
    </row>
    <row r="144" s="2" customFormat="1" ht="15.6" customHeight="1" spans="1:21">
      <c r="A144" s="34"/>
      <c r="B144" s="176"/>
      <c r="C144" s="34"/>
      <c r="D144" s="36"/>
      <c r="E144" s="37" t="s">
        <v>351</v>
      </c>
      <c r="F144" s="37" t="s">
        <v>181</v>
      </c>
      <c r="G144" s="38"/>
      <c r="H144" s="39">
        <v>1</v>
      </c>
      <c r="I144" s="39">
        <v>0</v>
      </c>
      <c r="J144" s="39">
        <v>1</v>
      </c>
      <c r="K144" s="39">
        <v>0</v>
      </c>
      <c r="L144" s="83">
        <v>0</v>
      </c>
      <c r="M144" s="83">
        <v>1</v>
      </c>
      <c r="N144" s="39">
        <f>H144+I144*2</f>
        <v>1</v>
      </c>
      <c r="O144" s="39">
        <v>1</v>
      </c>
      <c r="P144" s="39">
        <f>J144+K144*2</f>
        <v>1</v>
      </c>
      <c r="Q144" s="96" t="s">
        <v>181</v>
      </c>
      <c r="R144" s="96" t="s">
        <v>181</v>
      </c>
      <c r="S144" s="34" t="s">
        <v>181</v>
      </c>
      <c r="T144" s="83">
        <f t="shared" si="46"/>
        <v>2</v>
      </c>
      <c r="U144" s="100"/>
    </row>
    <row r="145" ht="17.5" spans="1:21">
      <c r="A145" s="31">
        <f>A142</f>
        <v>608</v>
      </c>
      <c r="B145" s="40" t="s">
        <v>353</v>
      </c>
      <c r="C145" s="31" t="s">
        <v>354</v>
      </c>
      <c r="D145" s="41" t="s">
        <v>109</v>
      </c>
      <c r="E145" s="42" t="s">
        <v>355</v>
      </c>
      <c r="F145" s="42" t="s">
        <v>354</v>
      </c>
      <c r="H145" s="21">
        <v>1</v>
      </c>
      <c r="I145" s="21">
        <v>0</v>
      </c>
      <c r="J145" s="21">
        <v>1</v>
      </c>
      <c r="K145" s="21">
        <v>0</v>
      </c>
      <c r="L145" s="25">
        <v>0</v>
      </c>
      <c r="M145" s="25">
        <v>1</v>
      </c>
      <c r="N145" s="21">
        <f>H145+I145*2</f>
        <v>1</v>
      </c>
      <c r="O145" s="21">
        <v>1</v>
      </c>
      <c r="P145" s="21">
        <f>J145+K145*2</f>
        <v>1</v>
      </c>
      <c r="Q145" s="97">
        <f>Q142</f>
        <v>150</v>
      </c>
      <c r="R145" s="97">
        <f>R142</f>
        <v>6</v>
      </c>
      <c r="S145" s="59">
        <v>0</v>
      </c>
      <c r="T145" s="25">
        <f t="shared" si="46"/>
        <v>2</v>
      </c>
      <c r="U145" s="101"/>
    </row>
    <row r="146" ht="17.5" spans="1:21">
      <c r="A146" s="31">
        <f>A145</f>
        <v>608</v>
      </c>
      <c r="B146" s="40" t="s">
        <v>356</v>
      </c>
      <c r="C146" s="31" t="s">
        <v>357</v>
      </c>
      <c r="D146" s="41" t="s">
        <v>109</v>
      </c>
      <c r="E146" s="42" t="s">
        <v>358</v>
      </c>
      <c r="F146" s="42" t="s">
        <v>357</v>
      </c>
      <c r="H146" s="21">
        <v>0</v>
      </c>
      <c r="I146" s="21">
        <v>0</v>
      </c>
      <c r="J146" s="21">
        <v>1</v>
      </c>
      <c r="K146" s="21">
        <v>0</v>
      </c>
      <c r="L146" s="25">
        <v>0</v>
      </c>
      <c r="M146" s="25">
        <v>1</v>
      </c>
      <c r="N146" s="21">
        <f>H146+I146*2</f>
        <v>0</v>
      </c>
      <c r="O146" s="21">
        <v>1</v>
      </c>
      <c r="P146" s="21">
        <f>J146+K146*2</f>
        <v>1</v>
      </c>
      <c r="Q146" s="97">
        <f>Q145</f>
        <v>150</v>
      </c>
      <c r="R146" s="97">
        <f>R145</f>
        <v>6</v>
      </c>
      <c r="S146" s="59">
        <v>0</v>
      </c>
      <c r="T146" s="25">
        <f t="shared" si="46"/>
        <v>2</v>
      </c>
      <c r="U146" s="101"/>
    </row>
    <row r="147" s="2" customFormat="1" ht="17.5" spans="1:21">
      <c r="A147" s="35"/>
      <c r="B147" s="176"/>
      <c r="C147" s="179"/>
      <c r="D147" s="180"/>
      <c r="E147" s="180"/>
      <c r="F147" s="37"/>
      <c r="G147" s="46"/>
      <c r="H147" s="49"/>
      <c r="I147" s="49"/>
      <c r="J147" s="49"/>
      <c r="K147" s="49"/>
      <c r="L147" s="83"/>
      <c r="M147" s="83"/>
      <c r="N147" s="49"/>
      <c r="O147" s="49"/>
      <c r="P147" s="49"/>
      <c r="Q147" s="96"/>
      <c r="R147" s="96"/>
      <c r="S147" s="34"/>
      <c r="T147" s="83"/>
      <c r="U147" s="100"/>
    </row>
    <row r="148" ht="17.5" spans="1:21">
      <c r="A148" s="48">
        <f t="shared" ref="A148:A150" si="47">A146</f>
        <v>608</v>
      </c>
      <c r="B148" s="40"/>
      <c r="C148" s="31" t="s">
        <v>357</v>
      </c>
      <c r="D148" s="41" t="s">
        <v>120</v>
      </c>
      <c r="E148" s="42" t="s">
        <v>359</v>
      </c>
      <c r="F148" s="42" t="s">
        <v>360</v>
      </c>
      <c r="H148" s="21"/>
      <c r="I148" s="21"/>
      <c r="J148" s="21"/>
      <c r="K148" s="21"/>
      <c r="L148" s="25"/>
      <c r="M148" s="25"/>
      <c r="N148" s="21"/>
      <c r="O148" s="21"/>
      <c r="P148" s="21"/>
      <c r="Q148" s="97"/>
      <c r="R148" s="97"/>
      <c r="S148" s="59"/>
      <c r="U148" s="101"/>
    </row>
    <row r="149" s="2" customFormat="1" ht="17.5" spans="1:21">
      <c r="A149" s="35"/>
      <c r="B149" s="176"/>
      <c r="C149" s="179"/>
      <c r="D149" s="180"/>
      <c r="E149" s="180"/>
      <c r="F149" s="37"/>
      <c r="G149" s="46"/>
      <c r="H149" s="49"/>
      <c r="I149" s="49"/>
      <c r="J149" s="49"/>
      <c r="K149" s="49"/>
      <c r="L149" s="83"/>
      <c r="M149" s="83"/>
      <c r="N149" s="49"/>
      <c r="O149" s="49"/>
      <c r="P149" s="49"/>
      <c r="Q149" s="96"/>
      <c r="R149" s="96"/>
      <c r="S149" s="34"/>
      <c r="T149" s="83"/>
      <c r="U149" s="100"/>
    </row>
    <row r="150" ht="17.5" spans="1:21">
      <c r="A150" s="48">
        <f t="shared" si="47"/>
        <v>608</v>
      </c>
      <c r="B150" s="40"/>
      <c r="C150" s="31" t="s">
        <v>357</v>
      </c>
      <c r="D150" s="41" t="s">
        <v>126</v>
      </c>
      <c r="E150" s="42" t="s">
        <v>361</v>
      </c>
      <c r="F150" s="42" t="s">
        <v>362</v>
      </c>
      <c r="H150" s="21"/>
      <c r="I150" s="21"/>
      <c r="J150" s="21"/>
      <c r="K150" s="21"/>
      <c r="L150" s="25"/>
      <c r="M150" s="25"/>
      <c r="N150" s="21"/>
      <c r="O150" s="21"/>
      <c r="P150" s="21"/>
      <c r="Q150" s="97"/>
      <c r="R150" s="97"/>
      <c r="S150" s="59"/>
      <c r="U150" s="101"/>
    </row>
    <row r="151" ht="17.5" spans="1:21">
      <c r="A151" s="31">
        <f>A146</f>
        <v>608</v>
      </c>
      <c r="B151" s="40" t="s">
        <v>363</v>
      </c>
      <c r="C151" s="31"/>
      <c r="D151" s="41"/>
      <c r="E151" s="42"/>
      <c r="F151" s="42"/>
      <c r="H151" s="21">
        <v>1</v>
      </c>
      <c r="I151" s="21">
        <v>0</v>
      </c>
      <c r="J151" s="21">
        <v>1</v>
      </c>
      <c r="K151" s="21">
        <v>0</v>
      </c>
      <c r="L151" s="25">
        <v>0</v>
      </c>
      <c r="M151" s="25">
        <v>1</v>
      </c>
      <c r="N151" s="21">
        <f>H151+I151*2</f>
        <v>1</v>
      </c>
      <c r="O151" s="21">
        <v>1</v>
      </c>
      <c r="P151" s="21">
        <f>J151+K151*2</f>
        <v>1</v>
      </c>
      <c r="Q151" s="97">
        <f>Q146</f>
        <v>150</v>
      </c>
      <c r="R151" s="97">
        <f>R146</f>
        <v>6</v>
      </c>
      <c r="S151" s="59">
        <v>0</v>
      </c>
      <c r="T151" s="25">
        <f t="shared" ref="T151:T155" si="48">L151+M151*2</f>
        <v>2</v>
      </c>
      <c r="U151" s="101"/>
    </row>
    <row r="152" s="2" customFormat="1" ht="17.5" spans="1:21">
      <c r="A152" s="34"/>
      <c r="B152" s="35"/>
      <c r="C152" s="34"/>
      <c r="D152" s="36"/>
      <c r="E152" s="37"/>
      <c r="F152" s="37"/>
      <c r="G152" s="46"/>
      <c r="H152" s="49">
        <v>1</v>
      </c>
      <c r="I152" s="49">
        <v>0</v>
      </c>
      <c r="J152" s="49">
        <v>1</v>
      </c>
      <c r="K152" s="49">
        <v>0</v>
      </c>
      <c r="L152" s="83">
        <v>0</v>
      </c>
      <c r="M152" s="83">
        <v>1</v>
      </c>
      <c r="N152" s="49">
        <f>H152+I152*2</f>
        <v>1</v>
      </c>
      <c r="O152" s="49">
        <v>1</v>
      </c>
      <c r="P152" s="49">
        <f>J152+K152*2</f>
        <v>1</v>
      </c>
      <c r="Q152" s="96">
        <f>Q146</f>
        <v>150</v>
      </c>
      <c r="R152" s="96">
        <f>R146</f>
        <v>6</v>
      </c>
      <c r="S152" s="34">
        <v>0</v>
      </c>
      <c r="T152" s="160">
        <f t="shared" si="48"/>
        <v>2</v>
      </c>
      <c r="U152" s="100"/>
    </row>
    <row r="153" ht="17.5" spans="1:21">
      <c r="A153" s="31">
        <f t="shared" ref="A153:A157" si="49">A151</f>
        <v>608</v>
      </c>
      <c r="B153" s="40" t="s">
        <v>364</v>
      </c>
      <c r="C153" s="31" t="s">
        <v>365</v>
      </c>
      <c r="D153" s="41" t="s">
        <v>109</v>
      </c>
      <c r="E153" s="42" t="s">
        <v>366</v>
      </c>
      <c r="F153" s="42" t="s">
        <v>365</v>
      </c>
      <c r="H153" s="21">
        <v>1</v>
      </c>
      <c r="I153" s="21">
        <v>0</v>
      </c>
      <c r="J153" s="21">
        <v>1</v>
      </c>
      <c r="K153" s="21">
        <v>0</v>
      </c>
      <c r="L153" s="25">
        <v>0</v>
      </c>
      <c r="M153" s="25">
        <v>1</v>
      </c>
      <c r="N153" s="21">
        <f>H153+I153*2</f>
        <v>1</v>
      </c>
      <c r="O153" s="21">
        <v>1</v>
      </c>
      <c r="P153" s="21">
        <f>J153+K153*2</f>
        <v>1</v>
      </c>
      <c r="Q153" s="97">
        <f>Q151</f>
        <v>150</v>
      </c>
      <c r="R153" s="97">
        <f>R151</f>
        <v>6</v>
      </c>
      <c r="S153" s="59">
        <v>0</v>
      </c>
      <c r="T153" s="25">
        <f t="shared" si="48"/>
        <v>2</v>
      </c>
      <c r="U153" s="101"/>
    </row>
    <row r="154" s="2" customFormat="1" ht="15.6" customHeight="1" spans="1:21">
      <c r="A154" s="34"/>
      <c r="B154" s="35"/>
      <c r="C154" s="34"/>
      <c r="D154" s="36" t="s">
        <v>109</v>
      </c>
      <c r="E154" s="37" t="s">
        <v>413</v>
      </c>
      <c r="F154" s="37" t="s">
        <v>368</v>
      </c>
      <c r="G154" s="38"/>
      <c r="H154" s="39">
        <v>1</v>
      </c>
      <c r="I154" s="39">
        <v>0</v>
      </c>
      <c r="J154" s="39" t="s">
        <v>181</v>
      </c>
      <c r="K154" s="39" t="s">
        <v>181</v>
      </c>
      <c r="L154" s="83">
        <v>0</v>
      </c>
      <c r="M154" s="83">
        <v>1</v>
      </c>
      <c r="N154" s="39">
        <f>H154+I154*2</f>
        <v>1</v>
      </c>
      <c r="O154" s="39" t="s">
        <v>181</v>
      </c>
      <c r="P154" s="39"/>
      <c r="Q154" s="96" t="s">
        <v>181</v>
      </c>
      <c r="R154" s="96" t="s">
        <v>181</v>
      </c>
      <c r="S154" s="34" t="s">
        <v>181</v>
      </c>
      <c r="T154" s="160">
        <f t="shared" si="48"/>
        <v>2</v>
      </c>
      <c r="U154" s="100"/>
    </row>
    <row r="155" ht="17.5" spans="1:21">
      <c r="A155" s="31">
        <f t="shared" si="49"/>
        <v>608</v>
      </c>
      <c r="B155" s="113" t="s">
        <v>369</v>
      </c>
      <c r="C155" s="31" t="s">
        <v>370</v>
      </c>
      <c r="D155" s="41" t="s">
        <v>109</v>
      </c>
      <c r="E155" s="42" t="s">
        <v>371</v>
      </c>
      <c r="F155" s="42" t="s">
        <v>370</v>
      </c>
      <c r="H155" s="9">
        <v>1</v>
      </c>
      <c r="I155" s="9">
        <v>0</v>
      </c>
      <c r="J155" s="9">
        <v>1</v>
      </c>
      <c r="K155" s="9">
        <v>0</v>
      </c>
      <c r="L155" s="25">
        <v>0</v>
      </c>
      <c r="M155" s="25">
        <v>1</v>
      </c>
      <c r="N155" s="21">
        <f>H155+I155*2</f>
        <v>1</v>
      </c>
      <c r="O155" s="9">
        <v>1</v>
      </c>
      <c r="P155" s="21">
        <f>J155+K155*2</f>
        <v>1</v>
      </c>
      <c r="Q155" s="97">
        <f>Q153</f>
        <v>150</v>
      </c>
      <c r="R155" s="97">
        <f>R153</f>
        <v>6</v>
      </c>
      <c r="S155" s="59">
        <v>0</v>
      </c>
      <c r="T155" s="25">
        <f t="shared" si="48"/>
        <v>2</v>
      </c>
      <c r="U155" s="101"/>
    </row>
    <row r="156" s="3" customFormat="1" ht="17.5" spans="1:20">
      <c r="A156" s="117"/>
      <c r="B156" s="35"/>
      <c r="C156" s="37"/>
      <c r="D156" s="36"/>
      <c r="E156" s="37"/>
      <c r="F156" s="37"/>
      <c r="G156" s="46"/>
      <c r="H156" s="49"/>
      <c r="I156" s="49"/>
      <c r="J156" s="49"/>
      <c r="K156" s="49"/>
      <c r="L156" s="83"/>
      <c r="M156" s="83"/>
      <c r="N156" s="49"/>
      <c r="O156" s="49"/>
      <c r="P156" s="49"/>
      <c r="Q156" s="96"/>
      <c r="R156" s="96"/>
      <c r="S156" s="34"/>
      <c r="T156" s="83"/>
    </row>
    <row r="157" customFormat="1" ht="17.5" spans="1:20">
      <c r="A157" s="118">
        <f t="shared" si="49"/>
        <v>608</v>
      </c>
      <c r="B157" s="113"/>
      <c r="C157" s="9" t="s">
        <v>370</v>
      </c>
      <c r="D157" s="114" t="s">
        <v>120</v>
      </c>
      <c r="E157" s="115" t="s">
        <v>372</v>
      </c>
      <c r="F157" s="115" t="s">
        <v>373</v>
      </c>
      <c r="G157" s="22"/>
      <c r="H157" s="9"/>
      <c r="I157" s="9"/>
      <c r="J157" s="9"/>
      <c r="K157" s="9"/>
      <c r="L157" s="25"/>
      <c r="M157" s="25"/>
      <c r="N157" s="21"/>
      <c r="O157" s="9"/>
      <c r="P157" s="21"/>
      <c r="Q157" s="97"/>
      <c r="R157" s="97"/>
      <c r="S157" s="59"/>
      <c r="T157" s="99"/>
    </row>
    <row r="158" s="3" customFormat="1" ht="17.5" spans="1:20">
      <c r="A158" s="117"/>
      <c r="B158" s="35"/>
      <c r="C158" s="37"/>
      <c r="D158" s="36"/>
      <c r="E158" s="37"/>
      <c r="F158" s="37"/>
      <c r="G158" s="46"/>
      <c r="H158" s="49"/>
      <c r="I158" s="49"/>
      <c r="J158" s="49"/>
      <c r="K158" s="49"/>
      <c r="L158" s="83"/>
      <c r="M158" s="83"/>
      <c r="N158" s="49"/>
      <c r="O158" s="49"/>
      <c r="P158" s="49"/>
      <c r="Q158" s="96"/>
      <c r="R158" s="96"/>
      <c r="S158" s="34"/>
      <c r="T158" s="83"/>
    </row>
    <row r="159" customFormat="1" ht="17.5" spans="1:20">
      <c r="A159" s="118">
        <f>A157</f>
        <v>608</v>
      </c>
      <c r="B159" s="113"/>
      <c r="C159" s="9" t="s">
        <v>370</v>
      </c>
      <c r="D159" s="114" t="s">
        <v>126</v>
      </c>
      <c r="E159" s="115" t="s">
        <v>374</v>
      </c>
      <c r="F159" s="115" t="s">
        <v>375</v>
      </c>
      <c r="G159" s="22"/>
      <c r="H159" s="9"/>
      <c r="I159" s="9"/>
      <c r="J159" s="9"/>
      <c r="K159" s="9"/>
      <c r="L159" s="25"/>
      <c r="M159" s="25"/>
      <c r="N159" s="21"/>
      <c r="O159" s="9"/>
      <c r="P159" s="21"/>
      <c r="Q159" s="97"/>
      <c r="R159" s="97"/>
      <c r="S159" s="59"/>
      <c r="T159" s="99"/>
    </row>
    <row r="160" s="3" customFormat="1" ht="17.5" spans="1:20">
      <c r="A160" s="117"/>
      <c r="B160" s="35"/>
      <c r="C160" s="37"/>
      <c r="D160" s="36"/>
      <c r="E160" s="37" t="s">
        <v>376</v>
      </c>
      <c r="F160" s="37" t="s">
        <v>703</v>
      </c>
      <c r="G160" s="46"/>
      <c r="H160" s="181">
        <v>1</v>
      </c>
      <c r="I160" s="181">
        <v>0</v>
      </c>
      <c r="J160" s="181">
        <v>1</v>
      </c>
      <c r="K160" s="181">
        <v>0</v>
      </c>
      <c r="L160" s="188">
        <v>0</v>
      </c>
      <c r="M160" s="188">
        <v>1</v>
      </c>
      <c r="N160" s="181">
        <v>1</v>
      </c>
      <c r="O160" s="181">
        <v>1</v>
      </c>
      <c r="P160" s="181">
        <v>1</v>
      </c>
      <c r="Q160" s="181" t="s">
        <v>181</v>
      </c>
      <c r="R160" s="181" t="s">
        <v>181</v>
      </c>
      <c r="S160" s="181" t="s">
        <v>181</v>
      </c>
      <c r="T160" s="83">
        <f t="shared" ref="T160:T169" si="50">L160+M160*2</f>
        <v>2</v>
      </c>
    </row>
    <row r="161" s="16" customFormat="1" ht="17.5" spans="1:55">
      <c r="A161" s="118">
        <f>A159</f>
        <v>608</v>
      </c>
      <c r="B161" s="40" t="s">
        <v>369</v>
      </c>
      <c r="C161" s="42" t="s">
        <v>370</v>
      </c>
      <c r="D161" s="114" t="s">
        <v>129</v>
      </c>
      <c r="E161" s="69" t="s">
        <v>376</v>
      </c>
      <c r="F161" s="42" t="s">
        <v>382</v>
      </c>
      <c r="G161" s="1"/>
      <c r="H161" s="182">
        <v>1</v>
      </c>
      <c r="I161" s="182">
        <v>0</v>
      </c>
      <c r="J161" s="182">
        <v>1</v>
      </c>
      <c r="K161" s="182">
        <v>0</v>
      </c>
      <c r="L161" s="189">
        <v>0</v>
      </c>
      <c r="M161" s="189">
        <v>1</v>
      </c>
      <c r="N161" s="182">
        <v>1</v>
      </c>
      <c r="O161" s="182">
        <v>1</v>
      </c>
      <c r="P161" s="182">
        <v>1</v>
      </c>
      <c r="Q161" s="174">
        <v>150</v>
      </c>
      <c r="R161" s="174">
        <v>6</v>
      </c>
      <c r="S161" s="31">
        <v>0</v>
      </c>
      <c r="T161" s="193">
        <f t="shared" si="50"/>
        <v>2</v>
      </c>
      <c r="U161" s="194"/>
      <c r="V161" s="195"/>
      <c r="W161" s="171"/>
      <c r="X161" s="171"/>
      <c r="Y161" s="195"/>
      <c r="Z161" s="171"/>
      <c r="AA161" s="195"/>
      <c r="AB161" s="195"/>
      <c r="AC161" s="171"/>
      <c r="AD161" s="171"/>
      <c r="AE161" s="171"/>
      <c r="AF161" s="171"/>
      <c r="AG161" s="171"/>
      <c r="AH161" s="171"/>
      <c r="AI161" s="171"/>
      <c r="AJ161" s="195"/>
      <c r="AK161" s="171"/>
      <c r="AL161" s="195"/>
      <c r="AM161" s="171"/>
      <c r="AN161" s="171"/>
      <c r="AO161" s="195"/>
      <c r="AP161" s="171"/>
      <c r="AQ161" s="195"/>
      <c r="AR161" s="195"/>
      <c r="AS161" s="171"/>
      <c r="AT161" s="171"/>
      <c r="AU161" s="171"/>
      <c r="AV161" s="171"/>
      <c r="AW161" s="171"/>
      <c r="AX161" s="171"/>
      <c r="AY161" s="171"/>
      <c r="AZ161" s="195"/>
      <c r="BA161" s="171"/>
      <c r="BB161" s="198"/>
      <c r="BC161" s="198"/>
    </row>
    <row r="162" s="2" customFormat="1" ht="15.6" customHeight="1" spans="1:21">
      <c r="A162" s="34"/>
      <c r="B162" s="35"/>
      <c r="C162" s="34"/>
      <c r="D162" s="36" t="s">
        <v>109</v>
      </c>
      <c r="E162" s="37" t="s">
        <v>383</v>
      </c>
      <c r="F162" s="37" t="s">
        <v>384</v>
      </c>
      <c r="G162" s="38"/>
      <c r="H162" s="39"/>
      <c r="I162" s="39"/>
      <c r="J162" s="39"/>
      <c r="K162" s="39"/>
      <c r="L162" s="83">
        <v>0</v>
      </c>
      <c r="M162" s="83">
        <v>1</v>
      </c>
      <c r="N162" s="39">
        <f>H162+I162*2</f>
        <v>0</v>
      </c>
      <c r="O162" s="39"/>
      <c r="P162" s="39">
        <f>J162+K162*2</f>
        <v>0</v>
      </c>
      <c r="Q162" s="96" t="s">
        <v>181</v>
      </c>
      <c r="R162" s="96" t="s">
        <v>181</v>
      </c>
      <c r="S162" s="34" t="s">
        <v>181</v>
      </c>
      <c r="T162" s="83">
        <f t="shared" si="50"/>
        <v>2</v>
      </c>
      <c r="U162" s="100"/>
    </row>
    <row r="163" ht="17.5" spans="1:21">
      <c r="A163" s="31">
        <f>A155</f>
        <v>608</v>
      </c>
      <c r="B163" s="113" t="s">
        <v>385</v>
      </c>
      <c r="C163" s="31" t="s">
        <v>384</v>
      </c>
      <c r="D163" s="41" t="s">
        <v>109</v>
      </c>
      <c r="E163" s="42" t="s">
        <v>383</v>
      </c>
      <c r="F163" s="42" t="s">
        <v>384</v>
      </c>
      <c r="H163" s="21">
        <v>1</v>
      </c>
      <c r="I163" s="21">
        <v>0</v>
      </c>
      <c r="J163" s="21">
        <v>1</v>
      </c>
      <c r="K163" s="21">
        <v>0</v>
      </c>
      <c r="L163" s="25">
        <v>0</v>
      </c>
      <c r="M163" s="25">
        <v>1</v>
      </c>
      <c r="N163" s="21">
        <f>H163+I163*2</f>
        <v>1</v>
      </c>
      <c r="O163" s="21">
        <v>1</v>
      </c>
      <c r="P163" s="21">
        <f>J163+K163*2</f>
        <v>1</v>
      </c>
      <c r="Q163" s="97">
        <f>Q155</f>
        <v>150</v>
      </c>
      <c r="R163" s="97">
        <f>R155</f>
        <v>6</v>
      </c>
      <c r="S163" s="59">
        <v>0</v>
      </c>
      <c r="T163" s="25">
        <f t="shared" si="50"/>
        <v>2</v>
      </c>
      <c r="U163" s="101"/>
    </row>
    <row r="164" s="3" customFormat="1" ht="17.5" spans="1:20">
      <c r="A164" s="117"/>
      <c r="B164" s="35"/>
      <c r="C164" s="49"/>
      <c r="D164" s="36"/>
      <c r="E164" s="37"/>
      <c r="F164" s="37"/>
      <c r="G164" s="46"/>
      <c r="H164" s="49"/>
      <c r="I164" s="49"/>
      <c r="J164" s="49"/>
      <c r="K164" s="49"/>
      <c r="L164" s="83"/>
      <c r="M164" s="83"/>
      <c r="N164" s="49"/>
      <c r="O164" s="49"/>
      <c r="P164" s="49"/>
      <c r="Q164" s="96"/>
      <c r="R164" s="96"/>
      <c r="S164" s="34"/>
      <c r="T164" s="83"/>
    </row>
    <row r="165" customFormat="1" ht="17.5" spans="1:20">
      <c r="A165" s="118">
        <f>A157</f>
        <v>608</v>
      </c>
      <c r="B165" s="113"/>
      <c r="C165" s="9" t="s">
        <v>384</v>
      </c>
      <c r="D165" s="114" t="s">
        <v>120</v>
      </c>
      <c r="E165" s="115" t="s">
        <v>386</v>
      </c>
      <c r="F165" s="115" t="s">
        <v>387</v>
      </c>
      <c r="G165" s="22"/>
      <c r="H165" s="21"/>
      <c r="I165" s="21"/>
      <c r="J165" s="21"/>
      <c r="K165" s="21"/>
      <c r="L165" s="25"/>
      <c r="M165" s="25"/>
      <c r="N165" s="21"/>
      <c r="O165" s="21"/>
      <c r="P165" s="21"/>
      <c r="Q165" s="97"/>
      <c r="R165" s="97"/>
      <c r="S165" s="59"/>
      <c r="T165" s="99"/>
    </row>
    <row r="166" s="3" customFormat="1" ht="17.5" spans="1:20">
      <c r="A166" s="117"/>
      <c r="B166" s="35"/>
      <c r="C166" s="49"/>
      <c r="D166" s="36"/>
      <c r="E166" s="37"/>
      <c r="F166" s="37"/>
      <c r="G166" s="46"/>
      <c r="H166" s="49">
        <v>1</v>
      </c>
      <c r="I166" s="49"/>
      <c r="J166" s="49"/>
      <c r="K166" s="49"/>
      <c r="L166" s="83">
        <v>0</v>
      </c>
      <c r="M166" s="83">
        <v>1</v>
      </c>
      <c r="N166" s="49">
        <v>1</v>
      </c>
      <c r="O166" s="49"/>
      <c r="P166" s="49">
        <v>0</v>
      </c>
      <c r="Q166" s="96" t="s">
        <v>181</v>
      </c>
      <c r="R166" s="96" t="s">
        <v>181</v>
      </c>
      <c r="S166" s="34" t="s">
        <v>181</v>
      </c>
      <c r="T166" s="83">
        <f t="shared" si="50"/>
        <v>2</v>
      </c>
    </row>
    <row r="167" s="18" customFormat="1" ht="17.5" spans="1:20">
      <c r="A167" s="183">
        <f>A4</f>
        <v>608</v>
      </c>
      <c r="B167" s="184" t="s">
        <v>385</v>
      </c>
      <c r="C167" s="185" t="s">
        <v>384</v>
      </c>
      <c r="D167" s="186" t="s">
        <v>126</v>
      </c>
      <c r="E167" s="187" t="s">
        <v>391</v>
      </c>
      <c r="F167" s="187" t="s">
        <v>392</v>
      </c>
      <c r="G167" s="20"/>
      <c r="H167" s="20">
        <v>1</v>
      </c>
      <c r="I167" s="20">
        <v>0</v>
      </c>
      <c r="J167" s="20">
        <v>1</v>
      </c>
      <c r="K167" s="20">
        <v>0</v>
      </c>
      <c r="L167" s="190">
        <v>0</v>
      </c>
      <c r="M167" s="190">
        <v>1</v>
      </c>
      <c r="N167" s="20">
        <f>H167+I167*2</f>
        <v>1</v>
      </c>
      <c r="O167" s="20">
        <v>1</v>
      </c>
      <c r="P167" s="20">
        <f>J167+K167*2</f>
        <v>1</v>
      </c>
      <c r="Q167" s="20">
        <f>Q163</f>
        <v>150</v>
      </c>
      <c r="R167" s="20">
        <f>R163</f>
        <v>6</v>
      </c>
      <c r="S167" s="20">
        <v>0</v>
      </c>
      <c r="T167" s="196">
        <f t="shared" si="50"/>
        <v>2</v>
      </c>
    </row>
    <row r="168" s="2" customFormat="1" ht="15.6" customHeight="1" spans="1:21">
      <c r="A168" s="34"/>
      <c r="B168" s="35"/>
      <c r="C168" s="34"/>
      <c r="D168" s="36" t="s">
        <v>109</v>
      </c>
      <c r="E168" s="37" t="s">
        <v>162</v>
      </c>
      <c r="F168" s="37"/>
      <c r="G168" s="38"/>
      <c r="H168" s="39">
        <v>1</v>
      </c>
      <c r="I168" s="39">
        <v>0</v>
      </c>
      <c r="J168" s="39">
        <v>1</v>
      </c>
      <c r="K168" s="39">
        <v>0</v>
      </c>
      <c r="L168" s="83">
        <v>0</v>
      </c>
      <c r="M168" s="83">
        <v>1</v>
      </c>
      <c r="N168" s="39">
        <f>H168+I168*2</f>
        <v>1</v>
      </c>
      <c r="O168" s="39">
        <v>1</v>
      </c>
      <c r="P168" s="39">
        <f>J168+K168*2</f>
        <v>1</v>
      </c>
      <c r="Q168" s="96"/>
      <c r="R168" s="96"/>
      <c r="S168" s="34"/>
      <c r="T168" s="83">
        <f t="shared" si="50"/>
        <v>2</v>
      </c>
      <c r="U168" s="100"/>
    </row>
    <row r="169" ht="17.5" spans="1:21">
      <c r="A169" s="31">
        <f>A163</f>
        <v>608</v>
      </c>
      <c r="B169" s="40" t="s">
        <v>393</v>
      </c>
      <c r="C169" s="31" t="s">
        <v>394</v>
      </c>
      <c r="D169" s="41" t="s">
        <v>109</v>
      </c>
      <c r="E169" s="42" t="s">
        <v>395</v>
      </c>
      <c r="F169" s="42" t="s">
        <v>396</v>
      </c>
      <c r="H169" s="21">
        <v>1</v>
      </c>
      <c r="I169" s="21">
        <v>0</v>
      </c>
      <c r="J169" s="21">
        <v>1</v>
      </c>
      <c r="K169" s="21">
        <v>0</v>
      </c>
      <c r="L169" s="25">
        <v>0</v>
      </c>
      <c r="M169" s="25">
        <v>1</v>
      </c>
      <c r="N169" s="21">
        <f>H169+I169*2</f>
        <v>1</v>
      </c>
      <c r="O169" s="21">
        <v>1</v>
      </c>
      <c r="P169" s="21">
        <f>J169+K169*2</f>
        <v>1</v>
      </c>
      <c r="Q169" s="97">
        <f>Q163</f>
        <v>150</v>
      </c>
      <c r="R169" s="97">
        <f>R163</f>
        <v>6</v>
      </c>
      <c r="S169" s="59">
        <v>0</v>
      </c>
      <c r="T169" s="25">
        <f t="shared" si="50"/>
        <v>2</v>
      </c>
      <c r="U169" s="101"/>
    </row>
    <row r="170" s="3" customFormat="1" ht="17.5" spans="1:20">
      <c r="A170" s="34"/>
      <c r="B170" s="35"/>
      <c r="C170" s="34"/>
      <c r="D170" s="36"/>
      <c r="E170" s="37"/>
      <c r="F170" s="34"/>
      <c r="G170" s="46"/>
      <c r="H170" s="49"/>
      <c r="I170" s="49"/>
      <c r="J170" s="49"/>
      <c r="K170" s="49"/>
      <c r="L170" s="83"/>
      <c r="M170" s="83"/>
      <c r="N170" s="49"/>
      <c r="O170" s="49"/>
      <c r="P170" s="49"/>
      <c r="Q170" s="96"/>
      <c r="R170" s="96"/>
      <c r="S170" s="34"/>
      <c r="T170" s="83"/>
    </row>
    <row r="171" customFormat="1" ht="17.5" spans="1:20">
      <c r="A171" s="48">
        <f>A165</f>
        <v>608</v>
      </c>
      <c r="B171" s="40"/>
      <c r="C171" s="31" t="s">
        <v>394</v>
      </c>
      <c r="D171" s="41" t="s">
        <v>120</v>
      </c>
      <c r="E171" s="42" t="s">
        <v>397</v>
      </c>
      <c r="F171" s="42" t="s">
        <v>398</v>
      </c>
      <c r="G171" s="22"/>
      <c r="H171" s="21"/>
      <c r="I171" s="21"/>
      <c r="J171" s="21"/>
      <c r="K171" s="21"/>
      <c r="L171" s="25"/>
      <c r="M171" s="25"/>
      <c r="N171" s="21"/>
      <c r="O171" s="21"/>
      <c r="P171" s="21"/>
      <c r="Q171" s="97"/>
      <c r="R171" s="97"/>
      <c r="S171" s="59"/>
      <c r="T171" s="99"/>
    </row>
    <row r="172" s="3" customFormat="1" ht="17.5" spans="1:20">
      <c r="A172" s="34"/>
      <c r="B172" s="35"/>
      <c r="C172" s="34"/>
      <c r="D172" s="36"/>
      <c r="E172" s="37"/>
      <c r="F172" s="34"/>
      <c r="G172" s="46"/>
      <c r="H172" s="49"/>
      <c r="I172" s="49"/>
      <c r="J172" s="49"/>
      <c r="K172" s="49"/>
      <c r="L172" s="83"/>
      <c r="M172" s="83"/>
      <c r="N172" s="49"/>
      <c r="O172" s="49"/>
      <c r="P172" s="49"/>
      <c r="Q172" s="96"/>
      <c r="R172" s="96"/>
      <c r="S172" s="34"/>
      <c r="T172" s="83"/>
    </row>
    <row r="173" customFormat="1" ht="17.5" spans="1:20">
      <c r="A173" s="48">
        <f t="shared" ref="A173" si="51">A169</f>
        <v>608</v>
      </c>
      <c r="B173" s="40"/>
      <c r="C173" s="31" t="s">
        <v>394</v>
      </c>
      <c r="D173" s="41" t="s">
        <v>126</v>
      </c>
      <c r="E173" s="42" t="s">
        <v>399</v>
      </c>
      <c r="F173" s="42" t="s">
        <v>400</v>
      </c>
      <c r="G173" s="22"/>
      <c r="H173" s="21"/>
      <c r="I173" s="21"/>
      <c r="J173" s="21"/>
      <c r="K173" s="21"/>
      <c r="L173" s="25"/>
      <c r="M173" s="25"/>
      <c r="N173" s="21"/>
      <c r="O173" s="21"/>
      <c r="P173" s="21"/>
      <c r="Q173" s="97"/>
      <c r="R173" s="97"/>
      <c r="S173" s="59"/>
      <c r="T173" s="99"/>
    </row>
    <row r="174" s="2" customFormat="1" ht="15.6" customHeight="1" spans="1:21">
      <c r="A174" s="34"/>
      <c r="B174" s="35"/>
      <c r="C174" s="34"/>
      <c r="D174" s="36"/>
      <c r="E174" s="37" t="s">
        <v>417</v>
      </c>
      <c r="F174" s="37" t="s">
        <v>402</v>
      </c>
      <c r="G174" s="38"/>
      <c r="H174" s="39">
        <v>1</v>
      </c>
      <c r="I174" s="39"/>
      <c r="J174" s="39"/>
      <c r="K174" s="39"/>
      <c r="L174" s="83">
        <v>0</v>
      </c>
      <c r="M174" s="83">
        <v>1</v>
      </c>
      <c r="N174" s="39">
        <f t="shared" ref="N174:N181" si="52">H174+I174*2</f>
        <v>1</v>
      </c>
      <c r="O174" s="39"/>
      <c r="P174" s="39">
        <f t="shared" ref="P174:P181" si="53">J174+K174*2</f>
        <v>0</v>
      </c>
      <c r="Q174" s="96" t="s">
        <v>181</v>
      </c>
      <c r="R174" s="96" t="s">
        <v>181</v>
      </c>
      <c r="S174" s="34" t="s">
        <v>181</v>
      </c>
      <c r="T174" s="83">
        <f t="shared" ref="T174:T179" si="54">L174+M174*2</f>
        <v>2</v>
      </c>
      <c r="U174" s="100"/>
    </row>
    <row r="175" ht="17.5" spans="1:21">
      <c r="A175" s="31">
        <f>A169</f>
        <v>608</v>
      </c>
      <c r="B175" s="40" t="s">
        <v>409</v>
      </c>
      <c r="C175" s="31" t="s">
        <v>410</v>
      </c>
      <c r="D175" s="41" t="s">
        <v>109</v>
      </c>
      <c r="E175" s="42" t="s">
        <v>411</v>
      </c>
      <c r="F175" s="42" t="s">
        <v>412</v>
      </c>
      <c r="H175" s="21">
        <v>1</v>
      </c>
      <c r="I175" s="21">
        <v>0</v>
      </c>
      <c r="J175" s="21">
        <v>1</v>
      </c>
      <c r="K175" s="21">
        <v>0</v>
      </c>
      <c r="L175" s="25">
        <v>0</v>
      </c>
      <c r="M175" s="25">
        <v>1</v>
      </c>
      <c r="N175" s="21">
        <f t="shared" si="52"/>
        <v>1</v>
      </c>
      <c r="O175" s="21">
        <v>1</v>
      </c>
      <c r="P175" s="21">
        <f t="shared" si="53"/>
        <v>1</v>
      </c>
      <c r="Q175" s="97">
        <f>Q169</f>
        <v>150</v>
      </c>
      <c r="R175" s="97">
        <f>R169</f>
        <v>6</v>
      </c>
      <c r="S175" s="59">
        <v>0</v>
      </c>
      <c r="T175" s="25">
        <f t="shared" si="54"/>
        <v>2</v>
      </c>
      <c r="U175" s="101"/>
    </row>
    <row r="176" s="6" customFormat="1" ht="17.5" spans="1:21">
      <c r="A176" s="62"/>
      <c r="B176" s="63"/>
      <c r="C176" s="62"/>
      <c r="D176" s="64"/>
      <c r="E176" s="65" t="s">
        <v>413</v>
      </c>
      <c r="F176" s="65" t="s">
        <v>414</v>
      </c>
      <c r="G176" s="68"/>
      <c r="H176" s="8">
        <v>1</v>
      </c>
      <c r="I176" s="8"/>
      <c r="J176" s="8"/>
      <c r="K176" s="8"/>
      <c r="L176" s="89">
        <v>0</v>
      </c>
      <c r="M176" s="89">
        <v>1</v>
      </c>
      <c r="N176" s="88">
        <f t="shared" si="52"/>
        <v>1</v>
      </c>
      <c r="O176" s="8"/>
      <c r="P176" s="88">
        <f t="shared" si="53"/>
        <v>0</v>
      </c>
      <c r="Q176" s="102" t="s">
        <v>181</v>
      </c>
      <c r="R176" s="102" t="s">
        <v>181</v>
      </c>
      <c r="S176" s="62" t="s">
        <v>181</v>
      </c>
      <c r="T176" s="89">
        <f t="shared" si="54"/>
        <v>2</v>
      </c>
      <c r="U176" s="103"/>
    </row>
    <row r="177" ht="17.5" spans="1:21">
      <c r="A177" s="31">
        <f>A175</f>
        <v>608</v>
      </c>
      <c r="B177" s="40" t="s">
        <v>409</v>
      </c>
      <c r="C177" s="31" t="s">
        <v>410</v>
      </c>
      <c r="D177" s="41" t="s">
        <v>120</v>
      </c>
      <c r="E177" s="42" t="s">
        <v>415</v>
      </c>
      <c r="F177" s="42" t="s">
        <v>416</v>
      </c>
      <c r="H177" s="21">
        <v>1</v>
      </c>
      <c r="I177" s="21">
        <v>0</v>
      </c>
      <c r="J177" s="21">
        <v>1</v>
      </c>
      <c r="K177" s="21">
        <v>0</v>
      </c>
      <c r="L177" s="25">
        <v>0</v>
      </c>
      <c r="M177" s="25">
        <v>1</v>
      </c>
      <c r="N177" s="21">
        <f t="shared" si="52"/>
        <v>1</v>
      </c>
      <c r="O177" s="21">
        <v>1</v>
      </c>
      <c r="P177" s="21">
        <f t="shared" si="53"/>
        <v>1</v>
      </c>
      <c r="Q177" s="97">
        <f>Q175</f>
        <v>150</v>
      </c>
      <c r="R177" s="97">
        <f>R175</f>
        <v>6</v>
      </c>
      <c r="S177" s="59">
        <v>0</v>
      </c>
      <c r="T177" s="25">
        <f t="shared" si="54"/>
        <v>2</v>
      </c>
      <c r="U177" s="101"/>
    </row>
    <row r="178" s="2" customFormat="1" ht="15.6" customHeight="1" spans="1:21">
      <c r="A178" s="34"/>
      <c r="B178" s="35"/>
      <c r="C178" s="34"/>
      <c r="D178" s="36"/>
      <c r="E178" s="37" t="s">
        <v>417</v>
      </c>
      <c r="F178" s="37" t="s">
        <v>418</v>
      </c>
      <c r="G178" s="38"/>
      <c r="H178" s="39">
        <v>1</v>
      </c>
      <c r="I178" s="39"/>
      <c r="J178" s="39"/>
      <c r="K178" s="39"/>
      <c r="L178" s="83">
        <v>0</v>
      </c>
      <c r="M178" s="83">
        <v>1</v>
      </c>
      <c r="N178" s="39">
        <f t="shared" si="52"/>
        <v>1</v>
      </c>
      <c r="O178" s="39"/>
      <c r="P178" s="39">
        <f t="shared" si="53"/>
        <v>0</v>
      </c>
      <c r="Q178" s="96" t="s">
        <v>181</v>
      </c>
      <c r="R178" s="96" t="s">
        <v>181</v>
      </c>
      <c r="S178" s="34" t="s">
        <v>181</v>
      </c>
      <c r="T178" s="83">
        <f t="shared" si="54"/>
        <v>2</v>
      </c>
      <c r="U178" s="100"/>
    </row>
    <row r="179" ht="17.5" spans="1:21">
      <c r="A179" s="31">
        <f t="shared" ref="A179:A183" si="55">A177</f>
        <v>608</v>
      </c>
      <c r="B179" s="40" t="s">
        <v>409</v>
      </c>
      <c r="C179" s="31" t="s">
        <v>410</v>
      </c>
      <c r="D179" s="41" t="s">
        <v>126</v>
      </c>
      <c r="E179" s="42" t="s">
        <v>422</v>
      </c>
      <c r="F179" s="42" t="s">
        <v>423</v>
      </c>
      <c r="H179" s="21">
        <v>1</v>
      </c>
      <c r="I179" s="21">
        <v>0</v>
      </c>
      <c r="J179" s="21">
        <v>1</v>
      </c>
      <c r="K179" s="21">
        <v>0</v>
      </c>
      <c r="L179" s="25">
        <v>0</v>
      </c>
      <c r="M179" s="25">
        <v>1</v>
      </c>
      <c r="N179" s="21">
        <f t="shared" si="52"/>
        <v>1</v>
      </c>
      <c r="O179" s="21">
        <v>1</v>
      </c>
      <c r="P179" s="21">
        <f t="shared" si="53"/>
        <v>1</v>
      </c>
      <c r="Q179" s="97">
        <f>Q177</f>
        <v>150</v>
      </c>
      <c r="R179" s="97">
        <f>R177</f>
        <v>6</v>
      </c>
      <c r="S179" s="59">
        <v>0</v>
      </c>
      <c r="T179" s="25">
        <f t="shared" si="54"/>
        <v>2</v>
      </c>
      <c r="U179" s="101"/>
    </row>
    <row r="180" s="2" customFormat="1" ht="15.6" customHeight="1" spans="1:21">
      <c r="A180" s="34"/>
      <c r="B180" s="35"/>
      <c r="C180" s="34"/>
      <c r="D180" s="36"/>
      <c r="E180" s="37" t="s">
        <v>417</v>
      </c>
      <c r="F180" s="37" t="s">
        <v>424</v>
      </c>
      <c r="G180" s="38"/>
      <c r="H180" s="39">
        <v>1</v>
      </c>
      <c r="I180" s="39"/>
      <c r="J180" s="39"/>
      <c r="K180" s="39"/>
      <c r="L180" s="83">
        <v>0</v>
      </c>
      <c r="M180" s="83">
        <v>1</v>
      </c>
      <c r="N180" s="39">
        <f t="shared" si="52"/>
        <v>1</v>
      </c>
      <c r="O180" s="39"/>
      <c r="P180" s="39">
        <f t="shared" si="53"/>
        <v>0</v>
      </c>
      <c r="Q180" s="96" t="s">
        <v>181</v>
      </c>
      <c r="R180" s="96" t="s">
        <v>181</v>
      </c>
      <c r="S180" s="34" t="s">
        <v>181</v>
      </c>
      <c r="T180" s="83">
        <f t="shared" ref="T180:T199" si="56">L180+M180*2</f>
        <v>2</v>
      </c>
      <c r="U180" s="100"/>
    </row>
    <row r="181" ht="17.5" spans="1:21">
      <c r="A181" s="31">
        <f t="shared" si="55"/>
        <v>608</v>
      </c>
      <c r="B181" s="40" t="s">
        <v>409</v>
      </c>
      <c r="C181" s="31" t="s">
        <v>410</v>
      </c>
      <c r="D181" s="41" t="s">
        <v>129</v>
      </c>
      <c r="E181" s="42" t="s">
        <v>425</v>
      </c>
      <c r="F181" s="42" t="s">
        <v>426</v>
      </c>
      <c r="H181" s="21">
        <v>1</v>
      </c>
      <c r="I181" s="21">
        <v>0</v>
      </c>
      <c r="J181" s="21">
        <v>1</v>
      </c>
      <c r="K181" s="21">
        <v>0</v>
      </c>
      <c r="L181" s="25">
        <v>0</v>
      </c>
      <c r="M181" s="25">
        <v>1</v>
      </c>
      <c r="N181" s="21">
        <f t="shared" si="52"/>
        <v>1</v>
      </c>
      <c r="O181" s="21">
        <v>1</v>
      </c>
      <c r="P181" s="21">
        <f t="shared" si="53"/>
        <v>1</v>
      </c>
      <c r="Q181" s="97">
        <f>Q179</f>
        <v>150</v>
      </c>
      <c r="R181" s="97">
        <f>R179</f>
        <v>6</v>
      </c>
      <c r="S181" s="59">
        <v>0</v>
      </c>
      <c r="T181" s="25">
        <f t="shared" si="56"/>
        <v>2</v>
      </c>
      <c r="U181" s="101"/>
    </row>
    <row r="182" s="3" customFormat="1" ht="17.5" spans="1:20">
      <c r="A182" s="45"/>
      <c r="B182" s="35"/>
      <c r="C182" s="34"/>
      <c r="D182" s="36"/>
      <c r="E182" s="37"/>
      <c r="F182" s="37"/>
      <c r="G182" s="46"/>
      <c r="H182" s="49"/>
      <c r="I182" s="49"/>
      <c r="J182" s="49"/>
      <c r="K182" s="49"/>
      <c r="L182" s="83"/>
      <c r="M182" s="83"/>
      <c r="N182" s="49"/>
      <c r="O182" s="49"/>
      <c r="P182" s="49"/>
      <c r="Q182" s="96"/>
      <c r="R182" s="96"/>
      <c r="S182" s="34"/>
      <c r="T182" s="83"/>
    </row>
    <row r="183" customFormat="1" ht="17.5" spans="1:20">
      <c r="A183" s="48">
        <f t="shared" si="55"/>
        <v>608</v>
      </c>
      <c r="B183" s="40"/>
      <c r="C183" s="31" t="s">
        <v>410</v>
      </c>
      <c r="D183" s="41" t="s">
        <v>132</v>
      </c>
      <c r="E183" s="42" t="s">
        <v>427</v>
      </c>
      <c r="F183" s="42" t="s">
        <v>428</v>
      </c>
      <c r="G183" s="22"/>
      <c r="H183" s="21"/>
      <c r="I183" s="21"/>
      <c r="J183" s="21"/>
      <c r="K183" s="21"/>
      <c r="L183" s="25"/>
      <c r="M183" s="25"/>
      <c r="N183" s="21"/>
      <c r="O183" s="21"/>
      <c r="P183" s="21"/>
      <c r="Q183" s="97"/>
      <c r="R183" s="97"/>
      <c r="S183" s="59"/>
      <c r="T183" s="162"/>
    </row>
    <row r="184" s="6" customFormat="1" ht="17.5" spans="1:21">
      <c r="A184" s="62"/>
      <c r="B184" s="63"/>
      <c r="C184" s="62"/>
      <c r="D184" s="64"/>
      <c r="E184" s="65"/>
      <c r="F184" s="65" t="s">
        <v>716</v>
      </c>
      <c r="G184" s="68"/>
      <c r="H184" s="8">
        <v>1</v>
      </c>
      <c r="I184" s="8"/>
      <c r="J184" s="8"/>
      <c r="K184" s="8"/>
      <c r="L184" s="89">
        <v>0</v>
      </c>
      <c r="M184" s="89">
        <v>1</v>
      </c>
      <c r="N184" s="88">
        <f>H184+I184*2</f>
        <v>1</v>
      </c>
      <c r="O184" s="8"/>
      <c r="P184" s="88">
        <f>J184+K184*2</f>
        <v>0</v>
      </c>
      <c r="Q184" s="102" t="s">
        <v>181</v>
      </c>
      <c r="R184" s="102" t="s">
        <v>181</v>
      </c>
      <c r="S184" s="62" t="s">
        <v>181</v>
      </c>
      <c r="T184" s="89">
        <f t="shared" si="56"/>
        <v>2</v>
      </c>
      <c r="U184" s="103"/>
    </row>
    <row r="185" ht="17.5" spans="1:21">
      <c r="A185" s="31">
        <f>A181</f>
        <v>608</v>
      </c>
      <c r="B185" s="40" t="s">
        <v>432</v>
      </c>
      <c r="C185" s="31" t="s">
        <v>433</v>
      </c>
      <c r="D185" s="41" t="s">
        <v>109</v>
      </c>
      <c r="E185" s="42" t="s">
        <v>434</v>
      </c>
      <c r="F185" s="42" t="s">
        <v>435</v>
      </c>
      <c r="H185" s="21">
        <v>1</v>
      </c>
      <c r="I185" s="21">
        <v>0</v>
      </c>
      <c r="J185" s="21">
        <v>1</v>
      </c>
      <c r="K185" s="21">
        <v>0</v>
      </c>
      <c r="L185" s="25">
        <v>0</v>
      </c>
      <c r="M185" s="25">
        <v>1</v>
      </c>
      <c r="N185" s="21">
        <f>H185+I185*2</f>
        <v>1</v>
      </c>
      <c r="O185" s="21">
        <v>1</v>
      </c>
      <c r="P185" s="21">
        <f>J185+K185*2</f>
        <v>1</v>
      </c>
      <c r="Q185" s="97">
        <f>Q181</f>
        <v>150</v>
      </c>
      <c r="R185" s="97">
        <f>R181</f>
        <v>6</v>
      </c>
      <c r="S185" s="59">
        <v>0</v>
      </c>
      <c r="T185" s="25">
        <f t="shared" si="56"/>
        <v>2</v>
      </c>
      <c r="U185" s="101"/>
    </row>
    <row r="186" s="6" customFormat="1" ht="17.5" spans="1:21">
      <c r="A186" s="62"/>
      <c r="B186" s="63"/>
      <c r="C186" s="62"/>
      <c r="D186" s="64"/>
      <c r="E186" s="65"/>
      <c r="F186" s="65" t="s">
        <v>721</v>
      </c>
      <c r="G186" s="68"/>
      <c r="H186" s="8">
        <v>1</v>
      </c>
      <c r="I186" s="8"/>
      <c r="J186" s="8"/>
      <c r="K186" s="8"/>
      <c r="L186" s="89">
        <v>0</v>
      </c>
      <c r="M186" s="89">
        <v>1</v>
      </c>
      <c r="N186" s="88">
        <f>H186+I186*2</f>
        <v>1</v>
      </c>
      <c r="O186" s="8"/>
      <c r="P186" s="62">
        <f>J186+K186*2</f>
        <v>0</v>
      </c>
      <c r="Q186" s="102" t="s">
        <v>181</v>
      </c>
      <c r="R186" s="102" t="s">
        <v>181</v>
      </c>
      <c r="S186" s="62" t="s">
        <v>181</v>
      </c>
      <c r="T186" s="89">
        <f t="shared" si="56"/>
        <v>2</v>
      </c>
      <c r="U186" s="103"/>
    </row>
    <row r="187" ht="17.5" spans="1:21">
      <c r="A187" s="31">
        <f>A185</f>
        <v>608</v>
      </c>
      <c r="B187" s="40" t="s">
        <v>432</v>
      </c>
      <c r="C187" s="31" t="s">
        <v>439</v>
      </c>
      <c r="D187" s="41" t="s">
        <v>120</v>
      </c>
      <c r="E187" s="42" t="s">
        <v>440</v>
      </c>
      <c r="F187" s="42" t="s">
        <v>441</v>
      </c>
      <c r="H187" s="21">
        <v>1</v>
      </c>
      <c r="I187" s="21">
        <v>0</v>
      </c>
      <c r="J187" s="21">
        <v>1</v>
      </c>
      <c r="K187" s="21">
        <v>0</v>
      </c>
      <c r="L187" s="25">
        <v>0</v>
      </c>
      <c r="M187" s="25">
        <v>1</v>
      </c>
      <c r="N187" s="21">
        <f t="shared" ref="N187:N199" si="57">H187+I187*2</f>
        <v>1</v>
      </c>
      <c r="O187" s="21">
        <v>1</v>
      </c>
      <c r="P187" s="21">
        <f t="shared" ref="P187:P199" si="58">J187+K187*2</f>
        <v>1</v>
      </c>
      <c r="Q187" s="97">
        <f>Q185</f>
        <v>150</v>
      </c>
      <c r="R187" s="97">
        <f>R185</f>
        <v>6</v>
      </c>
      <c r="S187" s="59">
        <v>0</v>
      </c>
      <c r="T187" s="25">
        <f t="shared" si="56"/>
        <v>2</v>
      </c>
      <c r="U187" s="101"/>
    </row>
    <row r="188" s="6" customFormat="1" ht="17.5" spans="1:21">
      <c r="A188" s="62"/>
      <c r="B188" s="63"/>
      <c r="C188" s="62"/>
      <c r="D188" s="64"/>
      <c r="E188" s="65"/>
      <c r="F188" s="65" t="s">
        <v>722</v>
      </c>
      <c r="G188" s="68"/>
      <c r="H188" s="8">
        <v>1</v>
      </c>
      <c r="I188" s="8"/>
      <c r="J188" s="8"/>
      <c r="K188" s="8"/>
      <c r="L188" s="89">
        <v>0</v>
      </c>
      <c r="M188" s="89">
        <v>1</v>
      </c>
      <c r="N188" s="88">
        <f t="shared" si="57"/>
        <v>1</v>
      </c>
      <c r="O188" s="8"/>
      <c r="P188" s="88">
        <f t="shared" si="58"/>
        <v>0</v>
      </c>
      <c r="Q188" s="102" t="s">
        <v>181</v>
      </c>
      <c r="R188" s="102" t="s">
        <v>181</v>
      </c>
      <c r="S188" s="62" t="s">
        <v>181</v>
      </c>
      <c r="T188" s="89">
        <f t="shared" si="56"/>
        <v>2</v>
      </c>
      <c r="U188" s="103"/>
    </row>
    <row r="189" ht="17.5" spans="1:21">
      <c r="A189" s="31">
        <f>A187</f>
        <v>608</v>
      </c>
      <c r="B189" s="40" t="s">
        <v>432</v>
      </c>
      <c r="C189" s="31" t="s">
        <v>445</v>
      </c>
      <c r="D189" s="41" t="s">
        <v>126</v>
      </c>
      <c r="E189" s="42" t="s">
        <v>446</v>
      </c>
      <c r="F189" s="42" t="s">
        <v>447</v>
      </c>
      <c r="H189" s="21">
        <v>1</v>
      </c>
      <c r="I189" s="119">
        <v>0</v>
      </c>
      <c r="J189" s="119">
        <v>1</v>
      </c>
      <c r="K189" s="119">
        <v>0</v>
      </c>
      <c r="L189" s="25">
        <v>0</v>
      </c>
      <c r="M189" s="25">
        <v>1</v>
      </c>
      <c r="N189" s="191">
        <f t="shared" si="57"/>
        <v>1</v>
      </c>
      <c r="O189" s="119">
        <v>1</v>
      </c>
      <c r="P189" s="21">
        <f t="shared" si="58"/>
        <v>1</v>
      </c>
      <c r="Q189" s="97">
        <f>Q187</f>
        <v>150</v>
      </c>
      <c r="R189" s="97">
        <f>R187</f>
        <v>6</v>
      </c>
      <c r="S189" s="59">
        <v>0</v>
      </c>
      <c r="T189" s="25">
        <f t="shared" si="56"/>
        <v>2</v>
      </c>
      <c r="U189" s="101"/>
    </row>
    <row r="190" s="10" customFormat="1" ht="17.5" spans="1:21">
      <c r="A190" s="70"/>
      <c r="B190" s="71"/>
      <c r="C190" s="70"/>
      <c r="D190" s="72"/>
      <c r="E190" s="73" t="s">
        <v>192</v>
      </c>
      <c r="F190" s="73"/>
      <c r="G190" s="74"/>
      <c r="H190" s="75">
        <v>1</v>
      </c>
      <c r="I190" s="75">
        <v>0</v>
      </c>
      <c r="J190" s="75">
        <v>1</v>
      </c>
      <c r="K190" s="75">
        <v>0</v>
      </c>
      <c r="L190" s="91">
        <v>0</v>
      </c>
      <c r="M190" s="91">
        <v>1</v>
      </c>
      <c r="N190" s="90">
        <f t="shared" si="57"/>
        <v>1</v>
      </c>
      <c r="O190" s="75">
        <v>1</v>
      </c>
      <c r="P190" s="75">
        <f t="shared" si="58"/>
        <v>1</v>
      </c>
      <c r="Q190" s="197">
        <v>100</v>
      </c>
      <c r="R190" s="197">
        <v>6</v>
      </c>
      <c r="S190" s="70">
        <v>0</v>
      </c>
      <c r="T190" s="91">
        <f t="shared" si="56"/>
        <v>2</v>
      </c>
      <c r="U190" s="106"/>
    </row>
    <row r="191" ht="17.5" spans="1:21">
      <c r="A191" s="31">
        <f>A189</f>
        <v>608</v>
      </c>
      <c r="B191" s="40" t="s">
        <v>450</v>
      </c>
      <c r="C191" s="31" t="s">
        <v>451</v>
      </c>
      <c r="D191" s="41" t="s">
        <v>109</v>
      </c>
      <c r="E191" s="42" t="s">
        <v>452</v>
      </c>
      <c r="F191" s="31" t="s">
        <v>451</v>
      </c>
      <c r="H191" s="21">
        <v>1</v>
      </c>
      <c r="I191" s="21">
        <v>0</v>
      </c>
      <c r="J191" s="21">
        <v>1</v>
      </c>
      <c r="K191" s="21">
        <v>0</v>
      </c>
      <c r="L191" s="25">
        <v>0</v>
      </c>
      <c r="M191" s="25">
        <v>1</v>
      </c>
      <c r="N191" s="21">
        <f t="shared" si="57"/>
        <v>1</v>
      </c>
      <c r="O191" s="21">
        <v>1</v>
      </c>
      <c r="P191" s="21">
        <f t="shared" si="58"/>
        <v>1</v>
      </c>
      <c r="Q191" s="97">
        <v>100</v>
      </c>
      <c r="R191" s="97">
        <v>6</v>
      </c>
      <c r="S191" s="59">
        <v>0</v>
      </c>
      <c r="T191" s="25">
        <f t="shared" si="56"/>
        <v>2</v>
      </c>
      <c r="U191" s="101"/>
    </row>
    <row r="192" s="10" customFormat="1" ht="18" customHeight="1" spans="1:21">
      <c r="A192" s="107"/>
      <c r="B192" s="71"/>
      <c r="C192" s="70" t="s">
        <v>451</v>
      </c>
      <c r="D192" s="72"/>
      <c r="E192" s="73"/>
      <c r="F192" s="70" t="s">
        <v>728</v>
      </c>
      <c r="G192" s="74"/>
      <c r="H192" s="75">
        <v>1</v>
      </c>
      <c r="I192" s="75">
        <v>0</v>
      </c>
      <c r="J192" s="75">
        <v>1</v>
      </c>
      <c r="K192" s="75">
        <v>0</v>
      </c>
      <c r="L192" s="91">
        <v>0</v>
      </c>
      <c r="M192" s="91">
        <v>1</v>
      </c>
      <c r="N192" s="90">
        <f t="shared" si="57"/>
        <v>1</v>
      </c>
      <c r="O192" s="75">
        <v>1</v>
      </c>
      <c r="P192" s="75">
        <f t="shared" si="58"/>
        <v>1</v>
      </c>
      <c r="Q192" s="197">
        <v>100</v>
      </c>
      <c r="R192" s="197">
        <v>6</v>
      </c>
      <c r="S192" s="70">
        <v>0</v>
      </c>
      <c r="T192" s="91">
        <f t="shared" si="56"/>
        <v>2</v>
      </c>
      <c r="U192" s="106"/>
    </row>
    <row r="193" ht="17.5" spans="1:21">
      <c r="A193" s="57">
        <f>A191</f>
        <v>608</v>
      </c>
      <c r="B193" s="58" t="s">
        <v>450</v>
      </c>
      <c r="C193" s="59" t="s">
        <v>451</v>
      </c>
      <c r="D193" s="60" t="s">
        <v>120</v>
      </c>
      <c r="E193" s="61" t="s">
        <v>456</v>
      </c>
      <c r="F193" s="59" t="s">
        <v>728</v>
      </c>
      <c r="G193" s="199"/>
      <c r="H193" s="119">
        <v>1</v>
      </c>
      <c r="I193" s="119">
        <v>0</v>
      </c>
      <c r="J193" s="119">
        <v>1</v>
      </c>
      <c r="K193" s="119">
        <v>0</v>
      </c>
      <c r="L193" s="86">
        <v>0</v>
      </c>
      <c r="M193" s="86">
        <v>1</v>
      </c>
      <c r="N193" s="87">
        <f t="shared" si="57"/>
        <v>1</v>
      </c>
      <c r="O193" s="208">
        <v>1</v>
      </c>
      <c r="P193" s="119">
        <f t="shared" si="58"/>
        <v>1</v>
      </c>
      <c r="Q193" s="97">
        <v>150</v>
      </c>
      <c r="R193" s="97">
        <v>6</v>
      </c>
      <c r="S193" s="59">
        <v>0</v>
      </c>
      <c r="T193" s="25">
        <f t="shared" si="56"/>
        <v>2</v>
      </c>
      <c r="U193" s="101"/>
    </row>
    <row r="194" s="10" customFormat="1" ht="17.5" spans="1:21">
      <c r="A194" s="107"/>
      <c r="B194" s="71"/>
      <c r="C194" s="70"/>
      <c r="D194" s="72"/>
      <c r="E194" s="73" t="s">
        <v>452</v>
      </c>
      <c r="F194" s="70" t="s">
        <v>457</v>
      </c>
      <c r="G194" s="74"/>
      <c r="H194" s="75">
        <v>1</v>
      </c>
      <c r="I194" s="75">
        <v>0</v>
      </c>
      <c r="J194" s="75">
        <v>1</v>
      </c>
      <c r="K194" s="75">
        <v>0</v>
      </c>
      <c r="L194" s="91">
        <v>0</v>
      </c>
      <c r="M194" s="91">
        <v>1</v>
      </c>
      <c r="N194" s="90">
        <v>1</v>
      </c>
      <c r="O194" s="204">
        <v>1</v>
      </c>
      <c r="P194" s="75">
        <v>1</v>
      </c>
      <c r="Q194" s="197">
        <v>100</v>
      </c>
      <c r="R194" s="197">
        <v>6</v>
      </c>
      <c r="S194" s="70">
        <v>0</v>
      </c>
      <c r="T194" s="91">
        <f t="shared" si="56"/>
        <v>2</v>
      </c>
      <c r="U194" s="106"/>
    </row>
    <row r="195" s="19" customFormat="1" ht="17.5" spans="1:21">
      <c r="A195" s="57">
        <f>A193</f>
        <v>608</v>
      </c>
      <c r="B195" s="58" t="s">
        <v>450</v>
      </c>
      <c r="C195" s="59" t="s">
        <v>451</v>
      </c>
      <c r="D195" s="60" t="s">
        <v>126</v>
      </c>
      <c r="E195" s="61" t="s">
        <v>452</v>
      </c>
      <c r="F195" s="59" t="s">
        <v>457</v>
      </c>
      <c r="G195" s="199"/>
      <c r="H195" s="119">
        <v>1</v>
      </c>
      <c r="I195" s="119">
        <v>0</v>
      </c>
      <c r="J195" s="119">
        <v>1</v>
      </c>
      <c r="K195" s="119">
        <v>0</v>
      </c>
      <c r="L195" s="86">
        <v>0</v>
      </c>
      <c r="M195" s="86">
        <v>1</v>
      </c>
      <c r="N195" s="87">
        <f t="shared" si="57"/>
        <v>1</v>
      </c>
      <c r="O195" s="208">
        <v>1</v>
      </c>
      <c r="P195" s="119">
        <f t="shared" si="58"/>
        <v>1</v>
      </c>
      <c r="Q195" s="97">
        <v>100</v>
      </c>
      <c r="R195" s="97">
        <v>6</v>
      </c>
      <c r="S195" s="59">
        <v>0</v>
      </c>
      <c r="T195" s="86">
        <f t="shared" si="56"/>
        <v>2</v>
      </c>
      <c r="U195" s="211"/>
    </row>
    <row r="196" s="10" customFormat="1" ht="17.5" spans="1:21">
      <c r="A196" s="107"/>
      <c r="B196" s="71"/>
      <c r="C196" s="70"/>
      <c r="D196" s="72"/>
      <c r="E196" s="73" t="s">
        <v>452</v>
      </c>
      <c r="F196" s="70" t="s">
        <v>458</v>
      </c>
      <c r="G196" s="74"/>
      <c r="H196" s="75">
        <v>1</v>
      </c>
      <c r="I196" s="75">
        <v>0</v>
      </c>
      <c r="J196" s="75">
        <v>1</v>
      </c>
      <c r="K196" s="75">
        <v>0</v>
      </c>
      <c r="L196" s="91">
        <v>0</v>
      </c>
      <c r="M196" s="91">
        <v>1</v>
      </c>
      <c r="N196" s="90">
        <v>1</v>
      </c>
      <c r="O196" s="204">
        <v>1</v>
      </c>
      <c r="P196" s="75">
        <v>1</v>
      </c>
      <c r="Q196" s="197">
        <v>100</v>
      </c>
      <c r="R196" s="197">
        <v>6</v>
      </c>
      <c r="S196" s="70">
        <v>0</v>
      </c>
      <c r="T196" s="91">
        <f t="shared" si="56"/>
        <v>2</v>
      </c>
      <c r="U196" s="106"/>
    </row>
    <row r="197" s="19" customFormat="1" ht="17.5" spans="1:21">
      <c r="A197" s="57">
        <f>A195</f>
        <v>608</v>
      </c>
      <c r="B197" s="58" t="s">
        <v>450</v>
      </c>
      <c r="C197" s="59" t="s">
        <v>451</v>
      </c>
      <c r="D197" s="60" t="s">
        <v>129</v>
      </c>
      <c r="E197" s="61" t="s">
        <v>452</v>
      </c>
      <c r="F197" s="59" t="s">
        <v>458</v>
      </c>
      <c r="G197" s="199"/>
      <c r="H197" s="119">
        <v>1</v>
      </c>
      <c r="I197" s="119">
        <v>0</v>
      </c>
      <c r="J197" s="119">
        <v>1</v>
      </c>
      <c r="K197" s="119">
        <v>0</v>
      </c>
      <c r="L197" s="86">
        <v>0</v>
      </c>
      <c r="M197" s="86">
        <v>1</v>
      </c>
      <c r="N197" s="87">
        <f t="shared" si="57"/>
        <v>1</v>
      </c>
      <c r="O197" s="208">
        <v>1</v>
      </c>
      <c r="P197" s="119">
        <f t="shared" si="58"/>
        <v>1</v>
      </c>
      <c r="Q197" s="97">
        <v>100</v>
      </c>
      <c r="R197" s="97">
        <v>6</v>
      </c>
      <c r="S197" s="59">
        <v>0</v>
      </c>
      <c r="T197" s="86">
        <f t="shared" si="56"/>
        <v>2</v>
      </c>
      <c r="U197" s="211"/>
    </row>
    <row r="198" s="2" customFormat="1" ht="17.5" spans="1:21">
      <c r="A198" s="45"/>
      <c r="B198" s="35"/>
      <c r="C198" s="34"/>
      <c r="D198" s="36"/>
      <c r="E198" s="37"/>
      <c r="F198" s="34"/>
      <c r="G198" s="46"/>
      <c r="H198" s="49">
        <v>1</v>
      </c>
      <c r="I198" s="49">
        <v>0</v>
      </c>
      <c r="J198" s="49">
        <v>1</v>
      </c>
      <c r="K198" s="49">
        <v>0</v>
      </c>
      <c r="L198" s="83">
        <v>0</v>
      </c>
      <c r="M198" s="83">
        <v>1</v>
      </c>
      <c r="N198" s="39">
        <v>1</v>
      </c>
      <c r="O198" s="180">
        <v>1</v>
      </c>
      <c r="P198" s="49">
        <v>1</v>
      </c>
      <c r="Q198" s="96">
        <v>100</v>
      </c>
      <c r="R198" s="96">
        <v>6</v>
      </c>
      <c r="S198" s="34">
        <v>0</v>
      </c>
      <c r="T198" s="83">
        <f t="shared" si="56"/>
        <v>2</v>
      </c>
      <c r="U198" s="100"/>
    </row>
    <row r="199" s="20" customFormat="1" ht="17.5" spans="1:21">
      <c r="A199" s="200">
        <f>A4</f>
        <v>608</v>
      </c>
      <c r="B199" s="184" t="s">
        <v>459</v>
      </c>
      <c r="C199" s="201" t="s">
        <v>460</v>
      </c>
      <c r="D199" s="186" t="s">
        <v>109</v>
      </c>
      <c r="E199" s="187" t="s">
        <v>461</v>
      </c>
      <c r="F199" s="201" t="s">
        <v>462</v>
      </c>
      <c r="H199" s="20">
        <v>1</v>
      </c>
      <c r="I199" s="20">
        <v>0</v>
      </c>
      <c r="J199" s="20">
        <v>1</v>
      </c>
      <c r="K199" s="20">
        <v>0</v>
      </c>
      <c r="L199" s="190">
        <v>0</v>
      </c>
      <c r="M199" s="190">
        <v>1</v>
      </c>
      <c r="N199" s="20">
        <f t="shared" si="57"/>
        <v>1</v>
      </c>
      <c r="O199" s="20">
        <v>1</v>
      </c>
      <c r="P199" s="20">
        <f t="shared" si="58"/>
        <v>1</v>
      </c>
      <c r="Q199" s="20">
        <v>150</v>
      </c>
      <c r="R199" s="20">
        <v>6</v>
      </c>
      <c r="S199" s="20">
        <v>0</v>
      </c>
      <c r="T199" s="190">
        <f t="shared" si="56"/>
        <v>2</v>
      </c>
      <c r="U199" s="212"/>
    </row>
    <row r="200" ht="17.5" spans="1:21">
      <c r="A200" s="31">
        <f>A191</f>
        <v>608</v>
      </c>
      <c r="B200" s="40" t="s">
        <v>463</v>
      </c>
      <c r="C200" s="31"/>
      <c r="D200" s="41"/>
      <c r="E200" s="42"/>
      <c r="F200" s="42"/>
      <c r="H200" s="202"/>
      <c r="I200" s="202"/>
      <c r="J200" s="202"/>
      <c r="K200" s="202"/>
      <c r="L200" s="25"/>
      <c r="M200" s="25"/>
      <c r="N200" s="21"/>
      <c r="O200" s="202"/>
      <c r="P200" s="21"/>
      <c r="Q200" s="97"/>
      <c r="R200" s="97"/>
      <c r="S200" s="59"/>
      <c r="U200" s="101"/>
    </row>
    <row r="201" ht="17.5" spans="1:21">
      <c r="A201" s="31">
        <f>A200</f>
        <v>608</v>
      </c>
      <c r="B201" s="40" t="s">
        <v>464</v>
      </c>
      <c r="C201" s="31" t="s">
        <v>465</v>
      </c>
      <c r="D201" s="41" t="s">
        <v>109</v>
      </c>
      <c r="E201" s="42" t="s">
        <v>466</v>
      </c>
      <c r="F201" s="42" t="s">
        <v>465</v>
      </c>
      <c r="H201" s="21">
        <v>1</v>
      </c>
      <c r="I201" s="21">
        <v>0</v>
      </c>
      <c r="J201" s="21">
        <v>1</v>
      </c>
      <c r="K201" s="21">
        <v>0</v>
      </c>
      <c r="L201" s="25">
        <v>0</v>
      </c>
      <c r="M201" s="25">
        <v>1</v>
      </c>
      <c r="N201" s="21">
        <f t="shared" ref="N201:N227" si="59">H201+I201*2</f>
        <v>1</v>
      </c>
      <c r="O201" s="21">
        <v>1</v>
      </c>
      <c r="P201" s="21">
        <f t="shared" ref="P201:P210" si="60">J201+K201*2</f>
        <v>1</v>
      </c>
      <c r="Q201" s="97">
        <f t="shared" ref="Q201:R202" si="61">Q200</f>
        <v>0</v>
      </c>
      <c r="R201" s="97">
        <f t="shared" si="61"/>
        <v>0</v>
      </c>
      <c r="S201" s="59">
        <v>0</v>
      </c>
      <c r="T201" s="25">
        <f t="shared" ref="T201:T208" si="62">L201+M201*2</f>
        <v>2</v>
      </c>
      <c r="U201" s="101"/>
    </row>
    <row r="202" ht="17.5" spans="1:21">
      <c r="A202" s="31">
        <f>A201</f>
        <v>608</v>
      </c>
      <c r="B202" s="40"/>
      <c r="C202" s="31" t="s">
        <v>467</v>
      </c>
      <c r="D202" s="41" t="s">
        <v>109</v>
      </c>
      <c r="E202" s="42" t="s">
        <v>468</v>
      </c>
      <c r="F202" s="42" t="s">
        <v>467</v>
      </c>
      <c r="H202" s="21">
        <v>1</v>
      </c>
      <c r="I202" s="21">
        <v>0</v>
      </c>
      <c r="J202" s="21">
        <v>1</v>
      </c>
      <c r="K202" s="21">
        <v>0</v>
      </c>
      <c r="L202" s="25">
        <v>0</v>
      </c>
      <c r="M202" s="25">
        <v>1</v>
      </c>
      <c r="N202" s="21">
        <f t="shared" si="59"/>
        <v>1</v>
      </c>
      <c r="O202" s="21">
        <v>1</v>
      </c>
      <c r="P202" s="21">
        <f t="shared" si="60"/>
        <v>1</v>
      </c>
      <c r="Q202" s="97">
        <f t="shared" si="61"/>
        <v>0</v>
      </c>
      <c r="R202" s="97">
        <f t="shared" si="61"/>
        <v>0</v>
      </c>
      <c r="S202" s="59">
        <v>0</v>
      </c>
      <c r="T202" s="25">
        <f t="shared" si="62"/>
        <v>2</v>
      </c>
      <c r="U202" s="101"/>
    </row>
    <row r="203" s="6" customFormat="1" ht="17.5" spans="1:21">
      <c r="A203" s="62"/>
      <c r="B203" s="63"/>
      <c r="C203" s="62"/>
      <c r="D203" s="64"/>
      <c r="E203" s="65"/>
      <c r="F203" s="65" t="s">
        <v>746</v>
      </c>
      <c r="G203" s="68"/>
      <c r="H203" s="8">
        <v>1</v>
      </c>
      <c r="I203" s="8"/>
      <c r="J203" s="8"/>
      <c r="K203" s="8"/>
      <c r="L203" s="89"/>
      <c r="M203" s="89"/>
      <c r="N203" s="88"/>
      <c r="O203" s="8"/>
      <c r="P203" s="88"/>
      <c r="Q203" s="102" t="s">
        <v>181</v>
      </c>
      <c r="R203" s="102" t="s">
        <v>181</v>
      </c>
      <c r="S203" s="62" t="s">
        <v>181</v>
      </c>
      <c r="T203" s="89"/>
      <c r="U203" s="103"/>
    </row>
    <row r="204" ht="17.5" spans="1:21">
      <c r="A204" s="31">
        <f>A202</f>
        <v>608</v>
      </c>
      <c r="B204" s="40" t="s">
        <v>472</v>
      </c>
      <c r="C204" s="31" t="s">
        <v>467</v>
      </c>
      <c r="D204" s="41" t="s">
        <v>120</v>
      </c>
      <c r="E204" s="42" t="s">
        <v>473</v>
      </c>
      <c r="F204" s="42" t="s">
        <v>474</v>
      </c>
      <c r="H204" s="119">
        <v>1</v>
      </c>
      <c r="I204" s="119">
        <v>0</v>
      </c>
      <c r="J204" s="119">
        <v>1</v>
      </c>
      <c r="K204" s="119">
        <v>0</v>
      </c>
      <c r="L204" s="86">
        <v>0</v>
      </c>
      <c r="M204" s="86">
        <v>1</v>
      </c>
      <c r="N204" s="119">
        <f t="shared" si="59"/>
        <v>1</v>
      </c>
      <c r="O204" s="119">
        <v>1</v>
      </c>
      <c r="P204" s="21">
        <f t="shared" si="60"/>
        <v>1</v>
      </c>
      <c r="Q204" s="97">
        <f>Q202</f>
        <v>0</v>
      </c>
      <c r="R204" s="97">
        <f>R202</f>
        <v>0</v>
      </c>
      <c r="S204" s="59">
        <v>0</v>
      </c>
      <c r="T204" s="25">
        <f t="shared" si="62"/>
        <v>2</v>
      </c>
      <c r="U204" s="101"/>
    </row>
    <row r="205" s="6" customFormat="1" ht="17.5" spans="1:21">
      <c r="A205" s="62"/>
      <c r="B205" s="63"/>
      <c r="C205" s="62"/>
      <c r="D205" s="64"/>
      <c r="E205" s="65"/>
      <c r="F205" s="65" t="s">
        <v>475</v>
      </c>
      <c r="G205" s="68"/>
      <c r="H205" s="8">
        <v>1</v>
      </c>
      <c r="I205" s="8"/>
      <c r="J205" s="8"/>
      <c r="K205" s="8"/>
      <c r="L205" s="89">
        <v>0</v>
      </c>
      <c r="M205" s="89">
        <v>1</v>
      </c>
      <c r="N205" s="88">
        <f t="shared" si="59"/>
        <v>1</v>
      </c>
      <c r="O205" s="8"/>
      <c r="P205" s="88">
        <f t="shared" si="60"/>
        <v>0</v>
      </c>
      <c r="Q205" s="102" t="s">
        <v>181</v>
      </c>
      <c r="R205" s="102" t="s">
        <v>181</v>
      </c>
      <c r="S205" s="62" t="s">
        <v>181</v>
      </c>
      <c r="T205" s="89">
        <f t="shared" si="62"/>
        <v>2</v>
      </c>
      <c r="U205" s="103"/>
    </row>
    <row r="206" ht="17.5" spans="1:21">
      <c r="A206" s="31">
        <f>A204</f>
        <v>608</v>
      </c>
      <c r="B206" s="40" t="s">
        <v>476</v>
      </c>
      <c r="C206" s="31" t="s">
        <v>477</v>
      </c>
      <c r="D206" s="41" t="s">
        <v>109</v>
      </c>
      <c r="E206" s="42" t="s">
        <v>478</v>
      </c>
      <c r="F206" s="42" t="s">
        <v>477</v>
      </c>
      <c r="H206" s="21">
        <v>1</v>
      </c>
      <c r="I206" s="21">
        <v>0</v>
      </c>
      <c r="J206" s="21">
        <v>1</v>
      </c>
      <c r="K206" s="21">
        <v>0</v>
      </c>
      <c r="L206" s="25">
        <v>0</v>
      </c>
      <c r="M206" s="25">
        <v>1</v>
      </c>
      <c r="N206" s="21">
        <f t="shared" si="59"/>
        <v>1</v>
      </c>
      <c r="O206" s="21">
        <v>1</v>
      </c>
      <c r="P206" s="21">
        <f t="shared" si="60"/>
        <v>1</v>
      </c>
      <c r="Q206" s="97">
        <f>Q204</f>
        <v>0</v>
      </c>
      <c r="R206" s="97">
        <f>R204</f>
        <v>0</v>
      </c>
      <c r="S206" s="59">
        <v>0</v>
      </c>
      <c r="T206" s="25">
        <f t="shared" si="62"/>
        <v>2</v>
      </c>
      <c r="U206" s="101"/>
    </row>
    <row r="207" ht="17.5" spans="1:21">
      <c r="A207" s="31">
        <f>A206</f>
        <v>608</v>
      </c>
      <c r="B207" s="40" t="s">
        <v>479</v>
      </c>
      <c r="C207" s="31"/>
      <c r="D207" s="41"/>
      <c r="E207" s="42"/>
      <c r="F207" s="42"/>
      <c r="H207" s="202"/>
      <c r="I207" s="202"/>
      <c r="J207" s="202"/>
      <c r="K207" s="202"/>
      <c r="L207" s="25"/>
      <c r="M207" s="25"/>
      <c r="N207" s="21"/>
      <c r="O207" s="202"/>
      <c r="P207" s="21"/>
      <c r="Q207" s="97"/>
      <c r="R207" s="97"/>
      <c r="S207" s="59"/>
      <c r="U207" s="101"/>
    </row>
    <row r="208" ht="17.5" spans="1:21">
      <c r="A208" s="31">
        <f>A207</f>
        <v>608</v>
      </c>
      <c r="B208" s="40" t="s">
        <v>480</v>
      </c>
      <c r="C208" s="31" t="s">
        <v>481</v>
      </c>
      <c r="D208" s="41" t="s">
        <v>109</v>
      </c>
      <c r="E208" s="42" t="s">
        <v>482</v>
      </c>
      <c r="F208" s="42" t="s">
        <v>483</v>
      </c>
      <c r="H208" s="21">
        <v>1</v>
      </c>
      <c r="I208" s="21">
        <v>0</v>
      </c>
      <c r="J208" s="21">
        <v>1</v>
      </c>
      <c r="K208" s="21">
        <v>0</v>
      </c>
      <c r="L208" s="25">
        <v>0</v>
      </c>
      <c r="M208" s="25">
        <v>1</v>
      </c>
      <c r="N208" s="21">
        <f t="shared" si="59"/>
        <v>1</v>
      </c>
      <c r="O208" s="21">
        <v>1</v>
      </c>
      <c r="P208" s="21">
        <f t="shared" si="60"/>
        <v>1</v>
      </c>
      <c r="Q208" s="97">
        <f>Q207</f>
        <v>0</v>
      </c>
      <c r="R208" s="97">
        <f>R207</f>
        <v>0</v>
      </c>
      <c r="S208" s="59">
        <v>0</v>
      </c>
      <c r="T208" s="25">
        <f t="shared" si="62"/>
        <v>2</v>
      </c>
      <c r="U208" s="101"/>
    </row>
    <row r="209" ht="17.5" spans="1:21">
      <c r="A209" s="31"/>
      <c r="B209" s="40"/>
      <c r="C209" s="31"/>
      <c r="D209" s="41"/>
      <c r="E209" s="42"/>
      <c r="F209" s="42"/>
      <c r="H209" s="21"/>
      <c r="I209" s="21"/>
      <c r="J209" s="21"/>
      <c r="K209" s="21"/>
      <c r="L209" s="25"/>
      <c r="M209" s="25"/>
      <c r="N209" s="21"/>
      <c r="O209" s="21"/>
      <c r="P209" s="21"/>
      <c r="Q209" s="97"/>
      <c r="R209" s="97"/>
      <c r="S209" s="59"/>
      <c r="U209" s="101"/>
    </row>
    <row r="210" ht="17.5" spans="1:21">
      <c r="A210" s="31">
        <f>A208</f>
        <v>608</v>
      </c>
      <c r="B210" s="40" t="s">
        <v>480</v>
      </c>
      <c r="C210" s="31" t="s">
        <v>484</v>
      </c>
      <c r="D210" s="41" t="s">
        <v>120</v>
      </c>
      <c r="E210" s="42" t="s">
        <v>485</v>
      </c>
      <c r="F210" s="42" t="s">
        <v>934</v>
      </c>
      <c r="H210" s="21">
        <v>1</v>
      </c>
      <c r="I210" s="21">
        <v>0</v>
      </c>
      <c r="J210" s="21">
        <v>1</v>
      </c>
      <c r="K210" s="21">
        <v>0</v>
      </c>
      <c r="L210" s="25">
        <v>0</v>
      </c>
      <c r="M210" s="25">
        <v>1</v>
      </c>
      <c r="N210" s="21">
        <f t="shared" si="59"/>
        <v>1</v>
      </c>
      <c r="O210" s="21">
        <v>1</v>
      </c>
      <c r="P210" s="21">
        <f t="shared" si="60"/>
        <v>1</v>
      </c>
      <c r="Q210" s="97">
        <f>Q208</f>
        <v>0</v>
      </c>
      <c r="R210" s="97">
        <f>R208</f>
        <v>0</v>
      </c>
      <c r="S210" s="59">
        <v>0</v>
      </c>
      <c r="T210" s="25">
        <f t="shared" ref="T210:T216" si="63">L210+M210*2</f>
        <v>2</v>
      </c>
      <c r="U210" s="101"/>
    </row>
    <row r="211" s="10" customFormat="1" ht="17.5" spans="1:21">
      <c r="A211" s="70"/>
      <c r="B211" s="71"/>
      <c r="C211" s="70"/>
      <c r="D211" s="72"/>
      <c r="E211" s="73"/>
      <c r="F211" s="73"/>
      <c r="G211" s="110" t="s">
        <v>487</v>
      </c>
      <c r="H211" s="75">
        <v>1</v>
      </c>
      <c r="I211" s="75">
        <v>0</v>
      </c>
      <c r="J211" s="75" t="s">
        <v>181</v>
      </c>
      <c r="K211" s="75" t="s">
        <v>181</v>
      </c>
      <c r="L211" s="91">
        <v>0</v>
      </c>
      <c r="M211" s="91">
        <v>1</v>
      </c>
      <c r="N211" s="90">
        <f t="shared" si="59"/>
        <v>1</v>
      </c>
      <c r="O211" s="75" t="s">
        <v>181</v>
      </c>
      <c r="P211" s="75"/>
      <c r="Q211" s="70" t="s">
        <v>181</v>
      </c>
      <c r="R211" s="70" t="s">
        <v>181</v>
      </c>
      <c r="S211" s="70" t="s">
        <v>181</v>
      </c>
      <c r="T211" s="91">
        <f t="shared" si="63"/>
        <v>2</v>
      </c>
      <c r="U211" s="106"/>
    </row>
    <row r="212" ht="17.5" spans="1:21">
      <c r="A212" s="31">
        <f>A210</f>
        <v>608</v>
      </c>
      <c r="B212" s="40" t="s">
        <v>488</v>
      </c>
      <c r="C212" s="31" t="s">
        <v>489</v>
      </c>
      <c r="D212" s="41" t="s">
        <v>109</v>
      </c>
      <c r="E212" s="42" t="s">
        <v>490</v>
      </c>
      <c r="F212" s="42" t="s">
        <v>489</v>
      </c>
      <c r="G212" s="171"/>
      <c r="H212" s="21">
        <v>1</v>
      </c>
      <c r="I212" s="21">
        <v>0</v>
      </c>
      <c r="J212" s="21">
        <v>1</v>
      </c>
      <c r="K212" s="21">
        <v>0</v>
      </c>
      <c r="L212" s="25">
        <v>0</v>
      </c>
      <c r="M212" s="25">
        <v>1</v>
      </c>
      <c r="N212" s="21">
        <f t="shared" si="59"/>
        <v>1</v>
      </c>
      <c r="O212" s="21">
        <v>1</v>
      </c>
      <c r="P212" s="21">
        <f t="shared" ref="P212:P227" si="64">J212+K212*2</f>
        <v>1</v>
      </c>
      <c r="Q212" s="97">
        <f>Q210</f>
        <v>0</v>
      </c>
      <c r="R212" s="97">
        <f>R210</f>
        <v>0</v>
      </c>
      <c r="S212" s="59">
        <v>0</v>
      </c>
      <c r="T212" s="25">
        <f t="shared" si="63"/>
        <v>2</v>
      </c>
      <c r="U212" s="101"/>
    </row>
    <row r="213" s="10" customFormat="1" ht="17.5" spans="1:21">
      <c r="A213" s="70"/>
      <c r="B213" s="71"/>
      <c r="C213" s="70"/>
      <c r="D213" s="72"/>
      <c r="E213" s="73" t="s">
        <v>351</v>
      </c>
      <c r="F213" s="73" t="s">
        <v>489</v>
      </c>
      <c r="G213" s="110" t="s">
        <v>491</v>
      </c>
      <c r="H213" s="75">
        <v>1</v>
      </c>
      <c r="I213" s="75">
        <v>0</v>
      </c>
      <c r="J213" s="75" t="s">
        <v>181</v>
      </c>
      <c r="K213" s="75" t="s">
        <v>181</v>
      </c>
      <c r="L213" s="91">
        <v>0</v>
      </c>
      <c r="M213" s="91">
        <v>1</v>
      </c>
      <c r="N213" s="90">
        <f t="shared" ref="N213" si="65">H213+I213*2</f>
        <v>1</v>
      </c>
      <c r="O213" s="75" t="s">
        <v>181</v>
      </c>
      <c r="P213" s="75"/>
      <c r="Q213" s="70" t="s">
        <v>181</v>
      </c>
      <c r="R213" s="70" t="s">
        <v>181</v>
      </c>
      <c r="S213" s="70" t="s">
        <v>181</v>
      </c>
      <c r="T213" s="91">
        <f t="shared" si="63"/>
        <v>2</v>
      </c>
      <c r="U213" s="106"/>
    </row>
    <row r="214" ht="17.5" spans="1:21">
      <c r="A214" s="31">
        <f>A212</f>
        <v>608</v>
      </c>
      <c r="B214" s="40" t="s">
        <v>488</v>
      </c>
      <c r="C214" s="31" t="s">
        <v>489</v>
      </c>
      <c r="D214" s="41" t="s">
        <v>120</v>
      </c>
      <c r="E214" s="42" t="s">
        <v>490</v>
      </c>
      <c r="F214" s="42" t="s">
        <v>489</v>
      </c>
      <c r="H214" s="21">
        <v>1</v>
      </c>
      <c r="I214" s="21">
        <v>0</v>
      </c>
      <c r="J214" s="21">
        <v>1</v>
      </c>
      <c r="K214" s="21">
        <v>0</v>
      </c>
      <c r="L214" s="25">
        <v>0</v>
      </c>
      <c r="M214" s="25">
        <v>1</v>
      </c>
      <c r="N214" s="21">
        <f t="shared" si="59"/>
        <v>1</v>
      </c>
      <c r="O214" s="21">
        <v>1</v>
      </c>
      <c r="P214" s="21">
        <f t="shared" si="64"/>
        <v>1</v>
      </c>
      <c r="Q214" s="97">
        <f>Q212</f>
        <v>0</v>
      </c>
      <c r="R214" s="97">
        <f>R212</f>
        <v>0</v>
      </c>
      <c r="S214" s="59">
        <v>0</v>
      </c>
      <c r="T214" s="25">
        <f t="shared" si="63"/>
        <v>2</v>
      </c>
      <c r="U214" s="101"/>
    </row>
    <row r="215" ht="17.5" spans="1:21">
      <c r="A215" s="31"/>
      <c r="B215" s="40"/>
      <c r="C215" s="31"/>
      <c r="D215" s="41"/>
      <c r="E215" s="42"/>
      <c r="F215" s="42"/>
      <c r="H215" s="21"/>
      <c r="I215" s="21"/>
      <c r="J215" s="21"/>
      <c r="K215" s="21"/>
      <c r="L215" s="25"/>
      <c r="M215" s="25"/>
      <c r="N215" s="21"/>
      <c r="O215" s="21"/>
      <c r="P215" s="21"/>
      <c r="Q215" s="97"/>
      <c r="R215" s="97"/>
      <c r="S215" s="59"/>
      <c r="U215" s="101"/>
    </row>
    <row r="216" s="12" customFormat="1" ht="17.5" spans="1:21">
      <c r="A216" s="9">
        <f>A214</f>
        <v>608</v>
      </c>
      <c r="B216" s="40" t="s">
        <v>488</v>
      </c>
      <c r="C216" s="31" t="s">
        <v>493</v>
      </c>
      <c r="D216" s="41" t="s">
        <v>126</v>
      </c>
      <c r="E216" s="42" t="s">
        <v>494</v>
      </c>
      <c r="F216" s="42" t="s">
        <v>495</v>
      </c>
      <c r="G216" s="116"/>
      <c r="H216" s="9">
        <v>1</v>
      </c>
      <c r="I216" s="9">
        <v>0</v>
      </c>
      <c r="J216" s="9">
        <v>1</v>
      </c>
      <c r="K216" s="9">
        <v>0</v>
      </c>
      <c r="L216" s="25">
        <v>0</v>
      </c>
      <c r="M216" s="25">
        <v>1</v>
      </c>
      <c r="N216" s="21">
        <f>H216+I216*2</f>
        <v>1</v>
      </c>
      <c r="O216" s="9">
        <v>1</v>
      </c>
      <c r="P216" s="21">
        <f>J216+K216*2</f>
        <v>1</v>
      </c>
      <c r="Q216" s="119">
        <f>Q214</f>
        <v>0</v>
      </c>
      <c r="R216" s="119">
        <f>R214</f>
        <v>0</v>
      </c>
      <c r="S216" s="119">
        <v>0</v>
      </c>
      <c r="T216" s="99">
        <f t="shared" si="63"/>
        <v>2</v>
      </c>
      <c r="U216" s="159"/>
    </row>
    <row r="217" s="12" customFormat="1" ht="17.5" spans="1:21">
      <c r="A217" s="9"/>
      <c r="B217" s="113"/>
      <c r="C217" s="9"/>
      <c r="D217" s="114"/>
      <c r="E217" s="115"/>
      <c r="F217" s="115"/>
      <c r="G217" s="116"/>
      <c r="H217" s="9"/>
      <c r="I217" s="9"/>
      <c r="J217" s="9"/>
      <c r="K217" s="9"/>
      <c r="L217" s="25"/>
      <c r="M217" s="25"/>
      <c r="N217" s="21"/>
      <c r="O217" s="9"/>
      <c r="P217" s="21"/>
      <c r="Q217" s="119"/>
      <c r="R217" s="119"/>
      <c r="S217" s="119"/>
      <c r="T217" s="99"/>
      <c r="U217" s="159"/>
    </row>
    <row r="218" s="12" customFormat="1" ht="17.5" spans="1:21">
      <c r="A218" s="9">
        <f>A216</f>
        <v>608</v>
      </c>
      <c r="B218" s="40" t="s">
        <v>488</v>
      </c>
      <c r="C218" s="31" t="s">
        <v>493</v>
      </c>
      <c r="D218" s="41" t="s">
        <v>129</v>
      </c>
      <c r="E218" s="42" t="s">
        <v>496</v>
      </c>
      <c r="F218" s="42" t="s">
        <v>1073</v>
      </c>
      <c r="G218" s="116"/>
      <c r="H218" s="9">
        <v>1</v>
      </c>
      <c r="I218" s="9">
        <v>0</v>
      </c>
      <c r="J218" s="9">
        <v>1</v>
      </c>
      <c r="K218" s="9">
        <v>0</v>
      </c>
      <c r="L218" s="25">
        <v>0</v>
      </c>
      <c r="M218" s="25">
        <v>1</v>
      </c>
      <c r="N218" s="21">
        <f>H218+I218*2</f>
        <v>1</v>
      </c>
      <c r="O218" s="9">
        <v>1</v>
      </c>
      <c r="P218" s="21">
        <f>J218+K218*2</f>
        <v>1</v>
      </c>
      <c r="Q218" s="119">
        <f>Q216</f>
        <v>0</v>
      </c>
      <c r="R218" s="119">
        <f>R216</f>
        <v>0</v>
      </c>
      <c r="S218" s="119">
        <v>0</v>
      </c>
      <c r="T218" s="99">
        <f t="shared" ref="T218:T222" si="66">L218+M218*2</f>
        <v>2</v>
      </c>
      <c r="U218" s="159"/>
    </row>
    <row r="219" s="2" customFormat="1" ht="15.6" customHeight="1" spans="1:21">
      <c r="A219" s="34"/>
      <c r="B219" s="35"/>
      <c r="C219" s="34"/>
      <c r="D219" s="36"/>
      <c r="E219" s="37"/>
      <c r="F219" s="37" t="s">
        <v>766</v>
      </c>
      <c r="G219" s="38"/>
      <c r="H219" s="39">
        <v>1</v>
      </c>
      <c r="I219" s="39"/>
      <c r="J219" s="39">
        <v>1</v>
      </c>
      <c r="K219" s="39"/>
      <c r="L219" s="83">
        <v>0</v>
      </c>
      <c r="M219" s="83">
        <v>1</v>
      </c>
      <c r="N219" s="39">
        <f t="shared" si="59"/>
        <v>1</v>
      </c>
      <c r="O219" s="39"/>
      <c r="P219" s="39">
        <f t="shared" si="64"/>
        <v>1</v>
      </c>
      <c r="Q219" s="96" t="s">
        <v>181</v>
      </c>
      <c r="R219" s="96" t="s">
        <v>181</v>
      </c>
      <c r="S219" s="34" t="s">
        <v>181</v>
      </c>
      <c r="T219" s="83">
        <f t="shared" si="66"/>
        <v>2</v>
      </c>
      <c r="U219" s="100"/>
    </row>
    <row r="220" ht="17.5" spans="1:21">
      <c r="A220" s="31">
        <f>A218</f>
        <v>608</v>
      </c>
      <c r="B220" s="40" t="s">
        <v>501</v>
      </c>
      <c r="C220" s="31" t="s">
        <v>502</v>
      </c>
      <c r="D220" s="41" t="s">
        <v>109</v>
      </c>
      <c r="E220" s="42" t="s">
        <v>503</v>
      </c>
      <c r="F220" s="42" t="s">
        <v>504</v>
      </c>
      <c r="H220" s="21">
        <v>1</v>
      </c>
      <c r="I220" s="21">
        <v>0</v>
      </c>
      <c r="J220" s="21">
        <v>1</v>
      </c>
      <c r="K220" s="21">
        <v>0</v>
      </c>
      <c r="L220" s="25">
        <v>0</v>
      </c>
      <c r="M220" s="25">
        <v>1</v>
      </c>
      <c r="N220" s="21">
        <f t="shared" si="59"/>
        <v>1</v>
      </c>
      <c r="O220" s="21">
        <v>1</v>
      </c>
      <c r="P220" s="21">
        <f t="shared" si="64"/>
        <v>1</v>
      </c>
      <c r="Q220" s="97">
        <f>Q218</f>
        <v>0</v>
      </c>
      <c r="R220" s="97">
        <f>R218</f>
        <v>0</v>
      </c>
      <c r="S220" s="59">
        <v>0</v>
      </c>
      <c r="T220" s="25">
        <f t="shared" si="66"/>
        <v>2</v>
      </c>
      <c r="U220" s="101"/>
    </row>
    <row r="221" s="2" customFormat="1" ht="15.6" customHeight="1" spans="1:21">
      <c r="A221" s="34"/>
      <c r="B221" s="35"/>
      <c r="C221" s="34"/>
      <c r="D221" s="36"/>
      <c r="E221" s="37"/>
      <c r="F221" s="37" t="s">
        <v>775</v>
      </c>
      <c r="G221" s="38"/>
      <c r="H221" s="39">
        <v>1</v>
      </c>
      <c r="I221" s="39"/>
      <c r="J221" s="39">
        <v>1</v>
      </c>
      <c r="K221" s="39"/>
      <c r="L221" s="83">
        <v>0</v>
      </c>
      <c r="M221" s="83">
        <v>1</v>
      </c>
      <c r="N221" s="39">
        <f t="shared" si="59"/>
        <v>1</v>
      </c>
      <c r="O221" s="39"/>
      <c r="P221" s="39">
        <f t="shared" si="64"/>
        <v>1</v>
      </c>
      <c r="Q221" s="96" t="s">
        <v>181</v>
      </c>
      <c r="R221" s="96" t="s">
        <v>181</v>
      </c>
      <c r="S221" s="34" t="s">
        <v>181</v>
      </c>
      <c r="T221" s="83">
        <f t="shared" si="66"/>
        <v>2</v>
      </c>
      <c r="U221" s="100"/>
    </row>
    <row r="222" ht="17.5" spans="1:21">
      <c r="A222" s="31">
        <f>A220</f>
        <v>608</v>
      </c>
      <c r="B222" s="40" t="s">
        <v>501</v>
      </c>
      <c r="C222" s="31" t="s">
        <v>509</v>
      </c>
      <c r="D222" s="41" t="s">
        <v>120</v>
      </c>
      <c r="E222" s="42" t="s">
        <v>510</v>
      </c>
      <c r="F222" s="42" t="s">
        <v>511</v>
      </c>
      <c r="H222" s="21">
        <v>1</v>
      </c>
      <c r="I222" s="21">
        <v>0</v>
      </c>
      <c r="J222" s="21">
        <v>1</v>
      </c>
      <c r="K222" s="21">
        <v>0</v>
      </c>
      <c r="L222" s="25">
        <v>0</v>
      </c>
      <c r="M222" s="25">
        <v>1</v>
      </c>
      <c r="N222" s="21">
        <f t="shared" si="59"/>
        <v>1</v>
      </c>
      <c r="O222" s="21">
        <v>1</v>
      </c>
      <c r="P222" s="21">
        <f t="shared" si="64"/>
        <v>1</v>
      </c>
      <c r="Q222" s="97">
        <f>Q220</f>
        <v>0</v>
      </c>
      <c r="R222" s="97">
        <f>R220</f>
        <v>0</v>
      </c>
      <c r="S222" s="59">
        <v>0</v>
      </c>
      <c r="T222" s="25">
        <f t="shared" si="66"/>
        <v>2</v>
      </c>
      <c r="U222" s="101"/>
    </row>
    <row r="223" ht="17.5" spans="1:21">
      <c r="A223" s="31">
        <f>A222</f>
        <v>608</v>
      </c>
      <c r="B223" s="40" t="s">
        <v>512</v>
      </c>
      <c r="C223" s="31"/>
      <c r="D223" s="41"/>
      <c r="E223" s="42"/>
      <c r="F223" s="42"/>
      <c r="H223" s="202"/>
      <c r="I223" s="202"/>
      <c r="J223" s="202"/>
      <c r="K223" s="202"/>
      <c r="L223" s="25"/>
      <c r="M223" s="25"/>
      <c r="N223" s="21">
        <f t="shared" si="59"/>
        <v>0</v>
      </c>
      <c r="O223" s="202"/>
      <c r="P223" s="21">
        <f t="shared" si="64"/>
        <v>0</v>
      </c>
      <c r="Q223" s="97">
        <f t="shared" ref="Q223:R225" si="67">Q222</f>
        <v>0</v>
      </c>
      <c r="R223" s="97">
        <f t="shared" si="67"/>
        <v>0</v>
      </c>
      <c r="S223" s="59">
        <v>0</v>
      </c>
      <c r="U223" s="101"/>
    </row>
    <row r="224" ht="17.5" spans="1:21">
      <c r="A224" s="31">
        <f>A223</f>
        <v>608</v>
      </c>
      <c r="B224" s="40"/>
      <c r="C224" s="31" t="s">
        <v>513</v>
      </c>
      <c r="D224" s="41" t="s">
        <v>109</v>
      </c>
      <c r="E224" s="42" t="s">
        <v>514</v>
      </c>
      <c r="F224" s="42" t="s">
        <v>513</v>
      </c>
      <c r="H224" s="21">
        <v>1</v>
      </c>
      <c r="I224" s="21">
        <v>0</v>
      </c>
      <c r="J224" s="21">
        <v>1</v>
      </c>
      <c r="K224" s="21">
        <v>0</v>
      </c>
      <c r="L224" s="25">
        <v>0</v>
      </c>
      <c r="M224" s="25">
        <v>1</v>
      </c>
      <c r="N224" s="21">
        <f t="shared" si="59"/>
        <v>1</v>
      </c>
      <c r="O224" s="21">
        <v>1</v>
      </c>
      <c r="P224" s="21">
        <f t="shared" si="64"/>
        <v>1</v>
      </c>
      <c r="Q224" s="97">
        <f t="shared" si="67"/>
        <v>0</v>
      </c>
      <c r="R224" s="97">
        <f t="shared" si="67"/>
        <v>0</v>
      </c>
      <c r="S224" s="59">
        <v>0</v>
      </c>
      <c r="T224" s="25">
        <f t="shared" ref="T224:T227" si="68">L224+M224*2</f>
        <v>2</v>
      </c>
      <c r="U224" s="101"/>
    </row>
    <row r="225" ht="17.5" spans="1:21">
      <c r="A225" s="31">
        <f>A224</f>
        <v>608</v>
      </c>
      <c r="B225" s="40" t="s">
        <v>515</v>
      </c>
      <c r="C225" s="31"/>
      <c r="D225" s="41"/>
      <c r="E225" s="42"/>
      <c r="F225" s="42"/>
      <c r="H225" s="202"/>
      <c r="I225" s="202"/>
      <c r="J225" s="202"/>
      <c r="K225" s="202"/>
      <c r="L225" s="25"/>
      <c r="M225" s="25"/>
      <c r="N225" s="21">
        <f t="shared" si="59"/>
        <v>0</v>
      </c>
      <c r="O225" s="202"/>
      <c r="P225" s="21">
        <f t="shared" si="64"/>
        <v>0</v>
      </c>
      <c r="Q225" s="97">
        <f t="shared" si="67"/>
        <v>0</v>
      </c>
      <c r="R225" s="97">
        <f t="shared" si="67"/>
        <v>0</v>
      </c>
      <c r="S225" s="59">
        <v>0</v>
      </c>
      <c r="U225" s="101"/>
    </row>
    <row r="226" s="10" customFormat="1" ht="17.5" spans="1:21">
      <c r="A226" s="70"/>
      <c r="B226" s="71"/>
      <c r="C226" s="70"/>
      <c r="D226" s="72"/>
      <c r="E226" s="73" t="s">
        <v>516</v>
      </c>
      <c r="F226" s="203" t="s">
        <v>517</v>
      </c>
      <c r="G226" s="74"/>
      <c r="H226" s="204">
        <v>1</v>
      </c>
      <c r="I226" s="204">
        <v>0</v>
      </c>
      <c r="J226" s="204">
        <v>1</v>
      </c>
      <c r="K226" s="204"/>
      <c r="L226" s="91">
        <v>0</v>
      </c>
      <c r="M226" s="91">
        <v>1</v>
      </c>
      <c r="N226" s="90">
        <f t="shared" si="59"/>
        <v>1</v>
      </c>
      <c r="O226" s="204"/>
      <c r="P226" s="75">
        <f t="shared" si="64"/>
        <v>1</v>
      </c>
      <c r="Q226" s="70" t="s">
        <v>181</v>
      </c>
      <c r="R226" s="70" t="s">
        <v>181</v>
      </c>
      <c r="S226" s="70" t="s">
        <v>181</v>
      </c>
      <c r="T226" s="91">
        <f t="shared" si="68"/>
        <v>2</v>
      </c>
      <c r="U226" s="106"/>
    </row>
    <row r="227" ht="17.5" spans="1:21">
      <c r="A227" s="31">
        <f>A225</f>
        <v>608</v>
      </c>
      <c r="B227" s="40" t="s">
        <v>518</v>
      </c>
      <c r="C227" s="31" t="s">
        <v>519</v>
      </c>
      <c r="D227" s="41" t="s">
        <v>109</v>
      </c>
      <c r="E227" s="42" t="s">
        <v>520</v>
      </c>
      <c r="F227" s="42" t="s">
        <v>519</v>
      </c>
      <c r="H227" s="21">
        <v>1</v>
      </c>
      <c r="I227" s="21">
        <v>0</v>
      </c>
      <c r="J227" s="21">
        <v>1</v>
      </c>
      <c r="K227" s="21">
        <v>0</v>
      </c>
      <c r="L227" s="25">
        <v>0</v>
      </c>
      <c r="M227" s="25">
        <v>1</v>
      </c>
      <c r="N227" s="21">
        <f t="shared" si="59"/>
        <v>1</v>
      </c>
      <c r="O227" s="21">
        <v>1</v>
      </c>
      <c r="P227" s="21">
        <f t="shared" si="64"/>
        <v>1</v>
      </c>
      <c r="Q227" s="97">
        <f>Q225</f>
        <v>0</v>
      </c>
      <c r="R227" s="97">
        <f>R225</f>
        <v>0</v>
      </c>
      <c r="S227" s="59">
        <v>0</v>
      </c>
      <c r="T227" s="25">
        <f t="shared" si="68"/>
        <v>2</v>
      </c>
      <c r="U227" s="101"/>
    </row>
    <row r="228" s="10" customFormat="1" ht="17.5" spans="1:21">
      <c r="A228" s="107"/>
      <c r="B228" s="71"/>
      <c r="C228" s="70"/>
      <c r="D228" s="72"/>
      <c r="E228" s="73"/>
      <c r="F228" s="73"/>
      <c r="G228" s="74"/>
      <c r="H228" s="75"/>
      <c r="I228" s="75"/>
      <c r="J228" s="75"/>
      <c r="K228" s="75"/>
      <c r="L228" s="91"/>
      <c r="M228" s="91"/>
      <c r="N228" s="75"/>
      <c r="O228" s="75"/>
      <c r="P228" s="75"/>
      <c r="Q228" s="197"/>
      <c r="R228" s="197"/>
      <c r="S228" s="70"/>
      <c r="T228" s="91"/>
      <c r="U228" s="106"/>
    </row>
    <row r="229" ht="17.5" spans="1:21">
      <c r="A229" s="48">
        <f>A227</f>
        <v>608</v>
      </c>
      <c r="B229" s="40"/>
      <c r="C229" s="31" t="s">
        <v>519</v>
      </c>
      <c r="D229" s="41" t="s">
        <v>120</v>
      </c>
      <c r="E229" s="42" t="s">
        <v>521</v>
      </c>
      <c r="F229" s="42" t="s">
        <v>522</v>
      </c>
      <c r="H229" s="21"/>
      <c r="I229" s="21"/>
      <c r="J229" s="21"/>
      <c r="K229" s="21"/>
      <c r="L229" s="25"/>
      <c r="M229" s="25"/>
      <c r="N229" s="21"/>
      <c r="O229" s="21"/>
      <c r="P229" s="21"/>
      <c r="Q229" s="97"/>
      <c r="R229" s="97"/>
      <c r="S229" s="59"/>
      <c r="U229" s="101"/>
    </row>
    <row r="230" ht="17.5" spans="1:21">
      <c r="A230" s="31">
        <f>A227</f>
        <v>608</v>
      </c>
      <c r="B230" s="40" t="s">
        <v>523</v>
      </c>
      <c r="C230" s="31"/>
      <c r="D230" s="41"/>
      <c r="E230" s="42"/>
      <c r="F230" s="42"/>
      <c r="H230" s="202"/>
      <c r="I230" s="202"/>
      <c r="J230" s="202"/>
      <c r="K230" s="202"/>
      <c r="L230" s="25"/>
      <c r="M230" s="25"/>
      <c r="N230" s="21">
        <f t="shared" ref="N230:N238" si="69">H230+I230*2</f>
        <v>0</v>
      </c>
      <c r="O230" s="202"/>
      <c r="P230" s="21">
        <f t="shared" ref="P230:P244" si="70">J230+K230*2</f>
        <v>0</v>
      </c>
      <c r="Q230" s="97">
        <f>Q227</f>
        <v>0</v>
      </c>
      <c r="R230" s="97">
        <f>R227</f>
        <v>0</v>
      </c>
      <c r="S230" s="59">
        <v>0</v>
      </c>
      <c r="U230" s="101"/>
    </row>
    <row r="231" s="6" customFormat="1" ht="17.5" spans="1:21">
      <c r="A231" s="62"/>
      <c r="B231" s="63"/>
      <c r="C231" s="62"/>
      <c r="D231" s="64"/>
      <c r="E231" s="65"/>
      <c r="F231" s="65" t="s">
        <v>524</v>
      </c>
      <c r="G231" s="68"/>
      <c r="H231" s="205">
        <v>1</v>
      </c>
      <c r="I231" s="205"/>
      <c r="J231" s="205">
        <v>1</v>
      </c>
      <c r="K231" s="205"/>
      <c r="L231" s="89">
        <v>0</v>
      </c>
      <c r="M231" s="89">
        <v>1</v>
      </c>
      <c r="N231" s="88">
        <f t="shared" si="69"/>
        <v>1</v>
      </c>
      <c r="O231" s="205"/>
      <c r="P231" s="88">
        <f t="shared" si="70"/>
        <v>1</v>
      </c>
      <c r="Q231" s="102" t="s">
        <v>181</v>
      </c>
      <c r="R231" s="102" t="s">
        <v>181</v>
      </c>
      <c r="S231" s="62" t="s">
        <v>181</v>
      </c>
      <c r="T231" s="89">
        <f t="shared" ref="T231:T234" si="71">L231+M231*2</f>
        <v>2</v>
      </c>
      <c r="U231" s="103"/>
    </row>
    <row r="232" ht="17.5" spans="1:21">
      <c r="A232" s="31">
        <f>A230</f>
        <v>608</v>
      </c>
      <c r="B232" s="40" t="s">
        <v>528</v>
      </c>
      <c r="C232" s="31" t="s">
        <v>529</v>
      </c>
      <c r="D232" s="41" t="s">
        <v>109</v>
      </c>
      <c r="E232" s="42" t="s">
        <v>530</v>
      </c>
      <c r="F232" s="42" t="s">
        <v>531</v>
      </c>
      <c r="H232" s="21">
        <v>1</v>
      </c>
      <c r="I232" s="21">
        <v>0</v>
      </c>
      <c r="J232" s="21">
        <v>1</v>
      </c>
      <c r="K232" s="21">
        <v>0</v>
      </c>
      <c r="L232" s="25">
        <v>0</v>
      </c>
      <c r="M232" s="25">
        <v>1</v>
      </c>
      <c r="N232" s="191">
        <f t="shared" si="69"/>
        <v>1</v>
      </c>
      <c r="O232" s="21">
        <v>1</v>
      </c>
      <c r="P232" s="21">
        <f t="shared" si="70"/>
        <v>1</v>
      </c>
      <c r="Q232" s="97">
        <f>Q230</f>
        <v>0</v>
      </c>
      <c r="R232" s="97">
        <f>R230</f>
        <v>0</v>
      </c>
      <c r="S232" s="59">
        <v>0</v>
      </c>
      <c r="T232" s="25">
        <f t="shared" si="71"/>
        <v>2</v>
      </c>
      <c r="U232" s="101"/>
    </row>
    <row r="233" s="6" customFormat="1" ht="17.5" spans="1:21">
      <c r="A233" s="62"/>
      <c r="B233" s="63"/>
      <c r="C233" s="62"/>
      <c r="D233" s="64"/>
      <c r="E233" s="65"/>
      <c r="F233" s="65" t="s">
        <v>532</v>
      </c>
      <c r="G233" s="68"/>
      <c r="H233" s="8">
        <v>1</v>
      </c>
      <c r="I233" s="8"/>
      <c r="J233" s="8">
        <v>1</v>
      </c>
      <c r="K233" s="8"/>
      <c r="L233" s="89">
        <v>0</v>
      </c>
      <c r="M233" s="89">
        <v>1</v>
      </c>
      <c r="N233" s="88">
        <f t="shared" si="69"/>
        <v>1</v>
      </c>
      <c r="O233" s="8"/>
      <c r="P233" s="88">
        <f t="shared" si="70"/>
        <v>1</v>
      </c>
      <c r="Q233" s="102" t="s">
        <v>181</v>
      </c>
      <c r="R233" s="102" t="s">
        <v>181</v>
      </c>
      <c r="S233" s="62" t="s">
        <v>181</v>
      </c>
      <c r="T233" s="89">
        <f t="shared" si="71"/>
        <v>2</v>
      </c>
      <c r="U233" s="103"/>
    </row>
    <row r="234" ht="17.5" spans="1:21">
      <c r="A234" s="31">
        <f>A232</f>
        <v>608</v>
      </c>
      <c r="B234" s="40" t="s">
        <v>528</v>
      </c>
      <c r="C234" s="31" t="s">
        <v>533</v>
      </c>
      <c r="D234" s="41" t="s">
        <v>120</v>
      </c>
      <c r="E234" s="42" t="s">
        <v>534</v>
      </c>
      <c r="F234" s="42" t="s">
        <v>535</v>
      </c>
      <c r="H234" s="21">
        <v>1</v>
      </c>
      <c r="I234" s="21">
        <v>0</v>
      </c>
      <c r="J234" s="21">
        <v>1</v>
      </c>
      <c r="K234" s="21">
        <v>0</v>
      </c>
      <c r="L234" s="25">
        <v>0</v>
      </c>
      <c r="M234" s="25">
        <v>1</v>
      </c>
      <c r="N234" s="21">
        <f t="shared" si="69"/>
        <v>1</v>
      </c>
      <c r="O234" s="21">
        <v>1</v>
      </c>
      <c r="P234" s="21">
        <f t="shared" si="70"/>
        <v>1</v>
      </c>
      <c r="Q234" s="97">
        <f>Q232</f>
        <v>0</v>
      </c>
      <c r="R234" s="97">
        <f>R232</f>
        <v>0</v>
      </c>
      <c r="S234" s="59">
        <v>0</v>
      </c>
      <c r="T234" s="25">
        <f t="shared" si="71"/>
        <v>2</v>
      </c>
      <c r="U234" s="101"/>
    </row>
    <row r="235" ht="17.5" spans="1:21">
      <c r="A235" s="31">
        <f>A234</f>
        <v>608</v>
      </c>
      <c r="B235" s="40" t="s">
        <v>536</v>
      </c>
      <c r="C235" s="31"/>
      <c r="D235" s="41"/>
      <c r="E235" s="42"/>
      <c r="F235" s="42"/>
      <c r="H235" s="202"/>
      <c r="I235" s="202"/>
      <c r="J235" s="202"/>
      <c r="K235" s="202"/>
      <c r="L235" s="25"/>
      <c r="M235" s="25"/>
      <c r="N235" s="21"/>
      <c r="O235" s="202"/>
      <c r="P235" s="21"/>
      <c r="Q235" s="97"/>
      <c r="R235" s="97"/>
      <c r="S235" s="59"/>
      <c r="U235" s="101"/>
    </row>
    <row r="236" s="6" customFormat="1" ht="17.5" spans="1:21">
      <c r="A236" s="62"/>
      <c r="B236" s="63"/>
      <c r="C236" s="62"/>
      <c r="D236" s="64"/>
      <c r="E236" s="65" t="s">
        <v>351</v>
      </c>
      <c r="F236" s="65" t="s">
        <v>537</v>
      </c>
      <c r="G236" s="68"/>
      <c r="H236" s="205">
        <v>1</v>
      </c>
      <c r="I236" s="205"/>
      <c r="J236" s="205">
        <v>1</v>
      </c>
      <c r="K236" s="205"/>
      <c r="L236" s="89">
        <v>0</v>
      </c>
      <c r="M236" s="89">
        <v>1</v>
      </c>
      <c r="N236" s="88">
        <f t="shared" si="69"/>
        <v>1</v>
      </c>
      <c r="O236" s="205"/>
      <c r="P236" s="88">
        <f t="shared" si="70"/>
        <v>1</v>
      </c>
      <c r="Q236" s="102" t="s">
        <v>181</v>
      </c>
      <c r="R236" s="102" t="s">
        <v>181</v>
      </c>
      <c r="S236" s="62" t="s">
        <v>181</v>
      </c>
      <c r="T236" s="89">
        <f t="shared" ref="T236:T239" si="72">L236+M236*2</f>
        <v>2</v>
      </c>
      <c r="U236" s="103"/>
    </row>
    <row r="237" ht="17.5" spans="1:21">
      <c r="A237" s="31">
        <f>A235</f>
        <v>608</v>
      </c>
      <c r="B237" s="40" t="s">
        <v>540</v>
      </c>
      <c r="C237" s="31" t="s">
        <v>541</v>
      </c>
      <c r="D237" s="41" t="s">
        <v>109</v>
      </c>
      <c r="E237" s="42" t="s">
        <v>542</v>
      </c>
      <c r="F237" s="42" t="s">
        <v>541</v>
      </c>
      <c r="H237" s="21">
        <v>1</v>
      </c>
      <c r="I237" s="21">
        <v>0</v>
      </c>
      <c r="J237" s="21">
        <v>1</v>
      </c>
      <c r="K237" s="21">
        <v>0</v>
      </c>
      <c r="L237" s="25">
        <v>0</v>
      </c>
      <c r="M237" s="25">
        <v>1</v>
      </c>
      <c r="N237" s="21">
        <f t="shared" si="69"/>
        <v>1</v>
      </c>
      <c r="O237" s="21">
        <v>1</v>
      </c>
      <c r="P237" s="21">
        <f t="shared" si="70"/>
        <v>1</v>
      </c>
      <c r="Q237" s="97">
        <f>Q235</f>
        <v>0</v>
      </c>
      <c r="R237" s="97">
        <f>R235</f>
        <v>0</v>
      </c>
      <c r="S237" s="59">
        <v>0</v>
      </c>
      <c r="T237" s="25">
        <f t="shared" si="72"/>
        <v>2</v>
      </c>
      <c r="U237" s="101"/>
    </row>
    <row r="238" s="2" customFormat="1" ht="17.5" spans="1:21">
      <c r="A238" s="34"/>
      <c r="B238" s="35"/>
      <c r="C238" s="34"/>
      <c r="D238" s="36"/>
      <c r="E238" s="37" t="s">
        <v>351</v>
      </c>
      <c r="F238" s="37" t="s">
        <v>543</v>
      </c>
      <c r="G238" s="46"/>
      <c r="H238" s="34">
        <v>1</v>
      </c>
      <c r="I238" s="34"/>
      <c r="J238" s="34">
        <v>1</v>
      </c>
      <c r="K238" s="34"/>
      <c r="L238" s="83">
        <v>0</v>
      </c>
      <c r="M238" s="83">
        <v>1</v>
      </c>
      <c r="N238" s="39">
        <f t="shared" si="69"/>
        <v>1</v>
      </c>
      <c r="O238" s="34"/>
      <c r="P238" s="34">
        <f t="shared" si="70"/>
        <v>1</v>
      </c>
      <c r="Q238" s="96" t="s">
        <v>181</v>
      </c>
      <c r="R238" s="96" t="s">
        <v>181</v>
      </c>
      <c r="S238" s="34" t="s">
        <v>181</v>
      </c>
      <c r="T238" s="83">
        <f t="shared" si="72"/>
        <v>2</v>
      </c>
      <c r="U238" s="100"/>
    </row>
    <row r="239" ht="17.5" spans="1:21">
      <c r="A239" s="31">
        <f>A237</f>
        <v>608</v>
      </c>
      <c r="B239" s="40" t="s">
        <v>544</v>
      </c>
      <c r="C239" s="31" t="s">
        <v>545</v>
      </c>
      <c r="D239" s="41" t="s">
        <v>109</v>
      </c>
      <c r="E239" s="42" t="s">
        <v>546</v>
      </c>
      <c r="F239" s="42" t="s">
        <v>545</v>
      </c>
      <c r="H239" s="21">
        <v>1</v>
      </c>
      <c r="I239" s="21">
        <v>0</v>
      </c>
      <c r="J239" s="21">
        <v>1</v>
      </c>
      <c r="K239" s="21">
        <v>0</v>
      </c>
      <c r="L239" s="25">
        <v>0</v>
      </c>
      <c r="M239" s="25">
        <v>1</v>
      </c>
      <c r="N239" s="21">
        <f t="shared" ref="N239:N244" si="73">H239+I239*2</f>
        <v>1</v>
      </c>
      <c r="O239" s="21">
        <v>1</v>
      </c>
      <c r="P239" s="21">
        <f t="shared" si="70"/>
        <v>1</v>
      </c>
      <c r="Q239" s="97">
        <f>Q237</f>
        <v>0</v>
      </c>
      <c r="R239" s="97">
        <f>R237</f>
        <v>0</v>
      </c>
      <c r="S239" s="59">
        <v>0</v>
      </c>
      <c r="T239" s="25">
        <f t="shared" si="72"/>
        <v>2</v>
      </c>
      <c r="U239" s="101"/>
    </row>
    <row r="240" ht="17.5" spans="1:21">
      <c r="A240" s="31">
        <f>A239</f>
        <v>608</v>
      </c>
      <c r="B240" s="40" t="s">
        <v>547</v>
      </c>
      <c r="C240" s="31"/>
      <c r="D240" s="41"/>
      <c r="E240" s="42"/>
      <c r="F240" s="42"/>
      <c r="H240" s="21"/>
      <c r="I240" s="21"/>
      <c r="J240" s="21"/>
      <c r="K240" s="21"/>
      <c r="L240" s="25"/>
      <c r="M240" s="25"/>
      <c r="N240" s="21"/>
      <c r="O240" s="21"/>
      <c r="P240" s="21"/>
      <c r="Q240" s="97"/>
      <c r="R240" s="97"/>
      <c r="S240" s="59"/>
      <c r="U240" s="101"/>
    </row>
    <row r="241" s="6" customFormat="1" ht="17.5" spans="1:21">
      <c r="A241" s="62"/>
      <c r="B241" s="63"/>
      <c r="C241" s="62"/>
      <c r="D241" s="64"/>
      <c r="E241" s="65"/>
      <c r="F241" s="65" t="s">
        <v>548</v>
      </c>
      <c r="G241" s="68"/>
      <c r="H241" s="206">
        <v>1</v>
      </c>
      <c r="I241" s="206"/>
      <c r="J241" s="206">
        <v>1</v>
      </c>
      <c r="K241" s="206"/>
      <c r="L241" s="209">
        <v>0</v>
      </c>
      <c r="M241" s="209">
        <v>1</v>
      </c>
      <c r="N241" s="88">
        <f t="shared" si="73"/>
        <v>1</v>
      </c>
      <c r="O241" s="206"/>
      <c r="P241" s="206">
        <f t="shared" si="70"/>
        <v>1</v>
      </c>
      <c r="Q241" s="102" t="s">
        <v>181</v>
      </c>
      <c r="R241" s="102" t="s">
        <v>181</v>
      </c>
      <c r="S241" s="62" t="s">
        <v>181</v>
      </c>
      <c r="T241" s="89">
        <f t="shared" ref="T241:T246" si="74">L241+M241*2</f>
        <v>2</v>
      </c>
      <c r="U241" s="103"/>
    </row>
    <row r="242" ht="17.5" spans="1:21">
      <c r="A242" s="31">
        <f>A240</f>
        <v>608</v>
      </c>
      <c r="B242" s="40" t="s">
        <v>549</v>
      </c>
      <c r="C242" s="31" t="s">
        <v>550</v>
      </c>
      <c r="D242" s="41" t="s">
        <v>109</v>
      </c>
      <c r="E242" s="42" t="s">
        <v>551</v>
      </c>
      <c r="F242" s="42" t="s">
        <v>550</v>
      </c>
      <c r="H242" s="207">
        <v>1</v>
      </c>
      <c r="I242" s="207">
        <v>0</v>
      </c>
      <c r="J242" s="207">
        <v>1</v>
      </c>
      <c r="K242" s="207">
        <v>0</v>
      </c>
      <c r="L242" s="210">
        <v>0</v>
      </c>
      <c r="M242" s="210">
        <v>1</v>
      </c>
      <c r="N242" s="21">
        <f t="shared" si="73"/>
        <v>1</v>
      </c>
      <c r="O242" s="207">
        <v>1</v>
      </c>
      <c r="P242" s="21">
        <f t="shared" si="70"/>
        <v>1</v>
      </c>
      <c r="Q242" s="97">
        <f>Q240</f>
        <v>0</v>
      </c>
      <c r="R242" s="97">
        <f>R240</f>
        <v>0</v>
      </c>
      <c r="S242" s="59">
        <v>0</v>
      </c>
      <c r="T242" s="25">
        <f t="shared" si="74"/>
        <v>2</v>
      </c>
      <c r="U242" s="101"/>
    </row>
    <row r="243" ht="17.5" spans="1:21">
      <c r="A243" s="48">
        <f>A242</f>
        <v>608</v>
      </c>
      <c r="B243" s="40" t="s">
        <v>549</v>
      </c>
      <c r="C243" s="31" t="s">
        <v>550</v>
      </c>
      <c r="D243" s="41" t="s">
        <v>120</v>
      </c>
      <c r="E243" s="42" t="s">
        <v>552</v>
      </c>
      <c r="F243" s="42" t="s">
        <v>553</v>
      </c>
      <c r="H243" s="21">
        <v>1</v>
      </c>
      <c r="I243" s="21">
        <v>0</v>
      </c>
      <c r="J243" s="21">
        <v>1</v>
      </c>
      <c r="K243" s="21">
        <v>0</v>
      </c>
      <c r="L243" s="25">
        <v>0</v>
      </c>
      <c r="M243" s="25">
        <v>1</v>
      </c>
      <c r="N243" s="21">
        <f t="shared" si="73"/>
        <v>1</v>
      </c>
      <c r="O243" s="21">
        <v>1</v>
      </c>
      <c r="P243" s="21">
        <f t="shared" si="70"/>
        <v>1</v>
      </c>
      <c r="Q243" s="97">
        <f>Q242</f>
        <v>0</v>
      </c>
      <c r="R243" s="97">
        <f>R242</f>
        <v>0</v>
      </c>
      <c r="S243" s="59">
        <v>0</v>
      </c>
      <c r="T243" s="25">
        <f t="shared" si="74"/>
        <v>2</v>
      </c>
      <c r="U243" s="101"/>
    </row>
    <row r="244" ht="17.5" spans="1:21">
      <c r="A244" s="48">
        <f>A243</f>
        <v>608</v>
      </c>
      <c r="B244" s="40" t="s">
        <v>554</v>
      </c>
      <c r="C244" s="31" t="s">
        <v>555</v>
      </c>
      <c r="D244" s="41" t="s">
        <v>109</v>
      </c>
      <c r="E244" s="42" t="s">
        <v>556</v>
      </c>
      <c r="F244" s="42" t="s">
        <v>555</v>
      </c>
      <c r="H244" s="21">
        <v>1</v>
      </c>
      <c r="I244" s="21">
        <v>0</v>
      </c>
      <c r="J244" s="21">
        <v>1</v>
      </c>
      <c r="K244" s="21">
        <v>0</v>
      </c>
      <c r="L244" s="25">
        <v>0</v>
      </c>
      <c r="M244" s="25">
        <v>1</v>
      </c>
      <c r="N244" s="21">
        <f t="shared" si="73"/>
        <v>1</v>
      </c>
      <c r="O244" s="21">
        <v>1</v>
      </c>
      <c r="P244" s="21">
        <f t="shared" si="70"/>
        <v>1</v>
      </c>
      <c r="Q244" s="97">
        <f>Q243</f>
        <v>0</v>
      </c>
      <c r="R244" s="97">
        <f>R243</f>
        <v>0</v>
      </c>
      <c r="S244" s="59">
        <v>0</v>
      </c>
      <c r="T244" s="25">
        <f t="shared" si="74"/>
        <v>2</v>
      </c>
      <c r="U244" s="101"/>
    </row>
    <row r="245" s="6" customFormat="1" ht="17.5" spans="1:21">
      <c r="A245" s="67"/>
      <c r="B245" s="63"/>
      <c r="C245" s="62"/>
      <c r="D245" s="64"/>
      <c r="E245" s="64" t="s">
        <v>557</v>
      </c>
      <c r="F245" s="65"/>
      <c r="G245" s="68"/>
      <c r="H245" s="206"/>
      <c r="I245" s="206"/>
      <c r="J245" s="206"/>
      <c r="K245" s="206"/>
      <c r="L245" s="209"/>
      <c r="M245" s="209"/>
      <c r="N245" s="88"/>
      <c r="O245" s="206"/>
      <c r="P245" s="206"/>
      <c r="Q245" s="102"/>
      <c r="R245" s="102"/>
      <c r="S245" s="62"/>
      <c r="T245" s="89"/>
      <c r="U245" s="103"/>
    </row>
    <row r="246" ht="17.5" spans="1:21">
      <c r="A246" s="48">
        <f>A243</f>
        <v>608</v>
      </c>
      <c r="B246" s="40" t="s">
        <v>558</v>
      </c>
      <c r="C246" s="31" t="s">
        <v>559</v>
      </c>
      <c r="D246" s="41" t="s">
        <v>109</v>
      </c>
      <c r="E246" s="42" t="s">
        <v>560</v>
      </c>
      <c r="F246" s="42" t="s">
        <v>559</v>
      </c>
      <c r="H246" s="21">
        <v>1</v>
      </c>
      <c r="I246" s="21">
        <v>0</v>
      </c>
      <c r="J246" s="21">
        <v>1</v>
      </c>
      <c r="K246" s="21">
        <v>0</v>
      </c>
      <c r="L246" s="25">
        <v>0</v>
      </c>
      <c r="M246" s="25">
        <v>1</v>
      </c>
      <c r="N246" s="21">
        <f>H246+I246*2</f>
        <v>1</v>
      </c>
      <c r="O246" s="21">
        <v>1</v>
      </c>
      <c r="P246" s="21">
        <f>J246+K246*2</f>
        <v>1</v>
      </c>
      <c r="Q246" s="97">
        <f>Q243</f>
        <v>0</v>
      </c>
      <c r="R246" s="97">
        <f>R243</f>
        <v>0</v>
      </c>
      <c r="S246" s="59">
        <v>0</v>
      </c>
      <c r="T246" s="25">
        <f t="shared" si="74"/>
        <v>2</v>
      </c>
      <c r="U246" s="101"/>
    </row>
    <row r="247" s="6" customFormat="1" ht="17.5" spans="1:21">
      <c r="A247" s="67"/>
      <c r="B247" s="63"/>
      <c r="C247" s="62"/>
      <c r="D247" s="64"/>
      <c r="E247" s="64" t="s">
        <v>557</v>
      </c>
      <c r="F247" s="65"/>
      <c r="G247" s="68"/>
      <c r="H247" s="206"/>
      <c r="I247" s="206"/>
      <c r="J247" s="206"/>
      <c r="K247" s="206"/>
      <c r="L247" s="209"/>
      <c r="M247" s="209"/>
      <c r="N247" s="88"/>
      <c r="O247" s="206"/>
      <c r="P247" s="206"/>
      <c r="Q247" s="102"/>
      <c r="R247" s="102"/>
      <c r="S247" s="62"/>
      <c r="T247" s="89"/>
      <c r="U247" s="103"/>
    </row>
    <row r="248" ht="17.5" spans="1:21">
      <c r="A248" s="31">
        <f>A246</f>
        <v>608</v>
      </c>
      <c r="B248" s="40" t="s">
        <v>563</v>
      </c>
      <c r="C248" s="31" t="s">
        <v>564</v>
      </c>
      <c r="D248" s="41" t="s">
        <v>109</v>
      </c>
      <c r="E248" s="42" t="s">
        <v>565</v>
      </c>
      <c r="F248" s="42" t="s">
        <v>564</v>
      </c>
      <c r="H248" s="21">
        <v>1</v>
      </c>
      <c r="I248" s="21">
        <v>0</v>
      </c>
      <c r="J248" s="21">
        <v>1</v>
      </c>
      <c r="K248" s="21">
        <v>0</v>
      </c>
      <c r="L248" s="25">
        <v>0</v>
      </c>
      <c r="M248" s="25">
        <v>1</v>
      </c>
      <c r="N248" s="21">
        <f>H248+I248*2</f>
        <v>1</v>
      </c>
      <c r="O248" s="21">
        <v>1</v>
      </c>
      <c r="P248" s="21">
        <f>J248+K248*2</f>
        <v>1</v>
      </c>
      <c r="Q248" s="97">
        <f>Q246</f>
        <v>0</v>
      </c>
      <c r="R248" s="97">
        <f>R246</f>
        <v>0</v>
      </c>
      <c r="S248" s="59">
        <v>0</v>
      </c>
      <c r="T248" s="25">
        <f>L248+M248*2</f>
        <v>2</v>
      </c>
      <c r="U248" s="101"/>
    </row>
  </sheetData>
  <autoFilter ref="B1:S248">
    <extLst/>
  </autoFilter>
  <dataValidations count="1">
    <dataValidation type="whole" operator="between" allowBlank="1" showInputMessage="1" showErrorMessage="1" sqref="H220 H222 H224 H246 H248 H20:H66 H71:H72 H75:H116 H118:H122 H126:H132 H134:H159 H161:H166 H168:H198 H201:H206 H208:H218 H227:H229 H232:H234 H237:H239">
      <formula1>0</formula1>
      <formula2>65535</formula2>
    </dataValidation>
  </dataValidation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A248"/>
  <sheetViews>
    <sheetView zoomScale="70" zoomScaleNormal="70" workbookViewId="0">
      <pane ySplit="2" topLeftCell="A3" activePane="bottomLeft" state="frozen"/>
      <selection/>
      <selection pane="bottomLeft" activeCell="A5" sqref="A5"/>
    </sheetView>
  </sheetViews>
  <sheetFormatPr defaultColWidth="9" defaultRowHeight="15"/>
  <cols>
    <col min="1" max="1" width="15" style="21" customWidth="1"/>
    <col min="2" max="2" width="7.5" style="21" customWidth="1"/>
    <col min="3" max="4" width="15" style="21" customWidth="1"/>
    <col min="5" max="5" width="17.2" style="21" customWidth="1"/>
    <col min="6" max="6" width="23.1" style="21" customWidth="1"/>
    <col min="7" max="7" width="18.2" style="26" customWidth="1"/>
    <col min="8" max="21" width="9" style="26"/>
    <col min="22" max="22" width="9" style="101"/>
    <col min="23" max="16384" width="9" style="26"/>
  </cols>
  <sheetData>
    <row r="1" s="1" customFormat="1" ht="42" spans="1:22">
      <c r="A1" s="27" t="s">
        <v>66</v>
      </c>
      <c r="B1" s="27" t="s">
        <v>67</v>
      </c>
      <c r="C1" s="27" t="s">
        <v>68</v>
      </c>
      <c r="D1" s="27" t="s">
        <v>69</v>
      </c>
      <c r="E1" s="31" t="s">
        <v>70</v>
      </c>
      <c r="F1" s="31" t="s">
        <v>71</v>
      </c>
      <c r="G1" s="420" t="s">
        <v>72</v>
      </c>
      <c r="H1" s="230" t="s">
        <v>73</v>
      </c>
      <c r="I1" s="228" t="s">
        <v>74</v>
      </c>
      <c r="J1" s="228" t="s">
        <v>75</v>
      </c>
      <c r="K1" s="228" t="s">
        <v>76</v>
      </c>
      <c r="L1" s="228" t="s">
        <v>77</v>
      </c>
      <c r="M1" s="228" t="s">
        <v>78</v>
      </c>
      <c r="N1" s="228" t="s">
        <v>79</v>
      </c>
      <c r="O1" s="228" t="s">
        <v>80</v>
      </c>
      <c r="P1" s="228" t="s">
        <v>81</v>
      </c>
      <c r="Q1" s="228" t="s">
        <v>82</v>
      </c>
      <c r="R1" s="228" t="s">
        <v>83</v>
      </c>
      <c r="S1" s="228" t="s">
        <v>84</v>
      </c>
      <c r="V1" s="516"/>
    </row>
    <row r="2" s="1" customFormat="1" ht="46.95" customHeight="1" spans="1:22">
      <c r="A2" s="27"/>
      <c r="B2" s="27"/>
      <c r="C2" s="27"/>
      <c r="D2" s="27"/>
      <c r="E2" s="31"/>
      <c r="F2" s="31"/>
      <c r="G2" s="32"/>
      <c r="H2" s="230" t="s">
        <v>85</v>
      </c>
      <c r="I2" s="228" t="s">
        <v>86</v>
      </c>
      <c r="J2" s="230" t="s">
        <v>87</v>
      </c>
      <c r="K2" s="228" t="s">
        <v>86</v>
      </c>
      <c r="L2" s="230" t="s">
        <v>88</v>
      </c>
      <c r="M2" s="230" t="s">
        <v>89</v>
      </c>
      <c r="N2" s="230" t="s">
        <v>90</v>
      </c>
      <c r="O2" s="230" t="s">
        <v>91</v>
      </c>
      <c r="P2" s="230" t="s">
        <v>92</v>
      </c>
      <c r="Q2" s="230" t="s">
        <v>93</v>
      </c>
      <c r="R2" s="230" t="s">
        <v>94</v>
      </c>
      <c r="S2" s="230" t="s">
        <v>95</v>
      </c>
      <c r="V2" s="516"/>
    </row>
    <row r="3" s="1" customFormat="1" ht="45" spans="1:22">
      <c r="A3" s="508" t="s">
        <v>96</v>
      </c>
      <c r="B3" s="27"/>
      <c r="C3" s="27"/>
      <c r="D3" s="27"/>
      <c r="E3" s="31"/>
      <c r="F3" s="69"/>
      <c r="G3" s="33" t="s">
        <v>97</v>
      </c>
      <c r="H3" s="324">
        <v>1</v>
      </c>
      <c r="I3" s="95">
        <v>1</v>
      </c>
      <c r="J3" s="324">
        <v>1</v>
      </c>
      <c r="K3" s="95">
        <v>1</v>
      </c>
      <c r="L3" s="95">
        <v>0.1</v>
      </c>
      <c r="M3" s="95">
        <v>0.1</v>
      </c>
      <c r="N3" s="95">
        <v>0.01</v>
      </c>
      <c r="O3" s="95">
        <v>0.01</v>
      </c>
      <c r="P3" s="95">
        <v>0.1</v>
      </c>
      <c r="Q3" s="95">
        <v>0.1</v>
      </c>
      <c r="R3" s="95">
        <v>0.01</v>
      </c>
      <c r="S3" s="95">
        <v>0.01</v>
      </c>
      <c r="V3" s="516"/>
    </row>
    <row r="4" ht="30" spans="1:19">
      <c r="A4" s="27">
        <v>608</v>
      </c>
      <c r="B4" s="27"/>
      <c r="C4" s="27"/>
      <c r="D4" s="27"/>
      <c r="E4" s="31" t="s">
        <v>98</v>
      </c>
      <c r="F4" s="31"/>
      <c r="G4" s="33" t="s">
        <v>99</v>
      </c>
      <c r="H4" s="112" t="s">
        <v>100</v>
      </c>
      <c r="I4" s="512" t="s">
        <v>101</v>
      </c>
      <c r="J4" s="112" t="s">
        <v>100</v>
      </c>
      <c r="K4" s="512" t="s">
        <v>101</v>
      </c>
      <c r="L4" s="112" t="s">
        <v>102</v>
      </c>
      <c r="M4" s="112" t="s">
        <v>102</v>
      </c>
      <c r="N4" s="112" t="s">
        <v>103</v>
      </c>
      <c r="O4" s="112" t="s">
        <v>103</v>
      </c>
      <c r="P4" s="112" t="s">
        <v>102</v>
      </c>
      <c r="Q4" s="112" t="s">
        <v>102</v>
      </c>
      <c r="R4" s="112" t="s">
        <v>103</v>
      </c>
      <c r="S4" s="112" t="s">
        <v>103</v>
      </c>
    </row>
    <row r="5" s="2" customFormat="1" customHeight="1" spans="1:22">
      <c r="A5" s="422"/>
      <c r="B5" s="35"/>
      <c r="C5" s="34"/>
      <c r="D5" s="36"/>
      <c r="E5" s="37"/>
      <c r="F5" s="37"/>
      <c r="G5" s="406"/>
      <c r="H5" s="429" t="s">
        <v>104</v>
      </c>
      <c r="I5" s="386" t="s">
        <v>105</v>
      </c>
      <c r="J5" s="513" t="s">
        <v>104</v>
      </c>
      <c r="K5" s="386" t="s">
        <v>105</v>
      </c>
      <c r="L5" s="429" t="s">
        <v>106</v>
      </c>
      <c r="M5" s="429" t="s">
        <v>107</v>
      </c>
      <c r="N5" s="429">
        <v>50.05</v>
      </c>
      <c r="O5" s="429">
        <v>47.5</v>
      </c>
      <c r="P5" s="429" t="s">
        <v>108</v>
      </c>
      <c r="Q5" s="429" t="s">
        <v>107</v>
      </c>
      <c r="R5" s="429">
        <v>50.05</v>
      </c>
      <c r="S5" s="429">
        <v>47.5</v>
      </c>
      <c r="V5" s="509"/>
    </row>
    <row r="6" customFormat="1" ht="15.6" customHeight="1" spans="1:22">
      <c r="A6" s="48">
        <f>A4</f>
        <v>608</v>
      </c>
      <c r="B6" s="40" t="s">
        <v>109</v>
      </c>
      <c r="C6" s="31" t="s">
        <v>110</v>
      </c>
      <c r="D6" s="41" t="s">
        <v>109</v>
      </c>
      <c r="E6" s="42" t="s">
        <v>111</v>
      </c>
      <c r="F6" s="42" t="s">
        <v>112</v>
      </c>
      <c r="G6" s="111"/>
      <c r="H6" s="112">
        <v>60</v>
      </c>
      <c r="I6" s="143">
        <v>8</v>
      </c>
      <c r="J6" s="143">
        <v>60</v>
      </c>
      <c r="K6" s="143">
        <v>8</v>
      </c>
      <c r="L6" s="143">
        <v>253</v>
      </c>
      <c r="M6" s="143">
        <v>195.5</v>
      </c>
      <c r="N6" s="112">
        <v>50.05</v>
      </c>
      <c r="O6" s="112">
        <v>47.5</v>
      </c>
      <c r="P6" s="143">
        <v>253</v>
      </c>
      <c r="Q6" s="143">
        <v>195.5</v>
      </c>
      <c r="R6" s="112">
        <v>50.05</v>
      </c>
      <c r="S6" s="112">
        <v>47.5</v>
      </c>
      <c r="T6" s="12"/>
      <c r="U6" s="12"/>
      <c r="V6" s="156"/>
    </row>
    <row r="7" s="2" customFormat="1" customHeight="1" spans="1:22">
      <c r="A7" s="45"/>
      <c r="B7" s="35"/>
      <c r="C7" s="34"/>
      <c r="D7" s="36"/>
      <c r="E7" s="37"/>
      <c r="F7" s="37"/>
      <c r="G7" s="406"/>
      <c r="H7" s="429">
        <v>300</v>
      </c>
      <c r="I7" s="386">
        <v>0.3</v>
      </c>
      <c r="J7" s="406">
        <v>300</v>
      </c>
      <c r="K7" s="386">
        <v>0.3</v>
      </c>
      <c r="L7" s="429" t="s">
        <v>113</v>
      </c>
      <c r="M7" s="429" t="s">
        <v>114</v>
      </c>
      <c r="N7" s="429" t="s">
        <v>115</v>
      </c>
      <c r="O7" s="429" t="s">
        <v>116</v>
      </c>
      <c r="P7" s="429">
        <v>253</v>
      </c>
      <c r="Q7" s="429" t="s">
        <v>117</v>
      </c>
      <c r="R7" s="429" t="s">
        <v>118</v>
      </c>
      <c r="S7" s="429" t="s">
        <v>119</v>
      </c>
      <c r="V7" s="509"/>
    </row>
    <row r="8" customFormat="1" customHeight="1" spans="1:22">
      <c r="A8" s="48">
        <f>A4</f>
        <v>608</v>
      </c>
      <c r="B8" s="40" t="s">
        <v>109</v>
      </c>
      <c r="C8" s="31" t="s">
        <v>110</v>
      </c>
      <c r="D8" s="41" t="s">
        <v>120</v>
      </c>
      <c r="E8" s="42" t="s">
        <v>121</v>
      </c>
      <c r="F8" s="42" t="s">
        <v>122</v>
      </c>
      <c r="G8" s="111"/>
      <c r="H8" s="112">
        <v>300</v>
      </c>
      <c r="I8" s="143">
        <v>30</v>
      </c>
      <c r="J8" s="112">
        <v>300</v>
      </c>
      <c r="K8" s="143">
        <v>30</v>
      </c>
      <c r="L8" s="143">
        <v>253</v>
      </c>
      <c r="M8" s="143">
        <v>207</v>
      </c>
      <c r="N8" s="112">
        <v>50.2</v>
      </c>
      <c r="O8" s="112">
        <v>47.5</v>
      </c>
      <c r="P8" s="143">
        <v>253</v>
      </c>
      <c r="Q8" s="143">
        <v>218.5</v>
      </c>
      <c r="R8" s="112">
        <v>50.1</v>
      </c>
      <c r="S8" s="112">
        <v>49.9</v>
      </c>
      <c r="T8" s="12"/>
      <c r="U8" s="12"/>
      <c r="V8" s="156"/>
    </row>
    <row r="9" s="2" customFormat="1" customHeight="1" spans="1:22">
      <c r="A9" s="45"/>
      <c r="B9" s="35"/>
      <c r="C9" s="34"/>
      <c r="D9" s="36"/>
      <c r="E9" s="37"/>
      <c r="F9" s="37"/>
      <c r="G9" s="406"/>
      <c r="H9" s="429" t="s">
        <v>104</v>
      </c>
      <c r="I9" s="386" t="s">
        <v>105</v>
      </c>
      <c r="J9" s="406" t="s">
        <v>104</v>
      </c>
      <c r="K9" s="386" t="s">
        <v>105</v>
      </c>
      <c r="L9" s="429" t="s">
        <v>113</v>
      </c>
      <c r="M9" s="429" t="s">
        <v>123</v>
      </c>
      <c r="N9" s="429" t="s">
        <v>124</v>
      </c>
      <c r="O9" s="429" t="s">
        <v>125</v>
      </c>
      <c r="P9" s="429" t="s">
        <v>113</v>
      </c>
      <c r="Q9" s="429" t="s">
        <v>123</v>
      </c>
      <c r="R9" s="429" t="s">
        <v>124</v>
      </c>
      <c r="S9" s="429" t="s">
        <v>125</v>
      </c>
      <c r="V9" s="509"/>
    </row>
    <row r="10" customFormat="1" ht="15.6" customHeight="1" spans="1:22">
      <c r="A10" s="48">
        <f t="shared" ref="A10" si="0">A4</f>
        <v>608</v>
      </c>
      <c r="B10" s="40" t="s">
        <v>109</v>
      </c>
      <c r="C10" s="31" t="s">
        <v>110</v>
      </c>
      <c r="D10" s="41" t="s">
        <v>126</v>
      </c>
      <c r="E10" s="42" t="s">
        <v>127</v>
      </c>
      <c r="F10" s="42" t="s">
        <v>128</v>
      </c>
      <c r="G10" s="111"/>
      <c r="H10" s="112">
        <v>60</v>
      </c>
      <c r="I10" s="143">
        <v>8</v>
      </c>
      <c r="J10" s="112">
        <v>60</v>
      </c>
      <c r="K10" s="143">
        <v>8</v>
      </c>
      <c r="L10" s="143">
        <v>253</v>
      </c>
      <c r="M10" s="143">
        <v>195.5</v>
      </c>
      <c r="N10" s="143">
        <v>50.05</v>
      </c>
      <c r="O10" s="143">
        <v>47.55</v>
      </c>
      <c r="P10" s="143">
        <v>253</v>
      </c>
      <c r="Q10" s="143">
        <v>195.5</v>
      </c>
      <c r="R10" s="112">
        <v>50.04</v>
      </c>
      <c r="S10" s="112">
        <v>47.6</v>
      </c>
      <c r="T10" s="12"/>
      <c r="U10" s="12"/>
      <c r="V10" s="156"/>
    </row>
    <row r="11" customFormat="1" ht="15.6" customHeight="1" spans="1:22">
      <c r="A11" s="45"/>
      <c r="B11" s="35"/>
      <c r="C11" s="34"/>
      <c r="D11" s="36"/>
      <c r="E11" s="37"/>
      <c r="F11" s="37"/>
      <c r="G11" s="406"/>
      <c r="H11" s="222"/>
      <c r="I11" s="148"/>
      <c r="J11" s="222"/>
      <c r="K11" s="148"/>
      <c r="L11" s="148"/>
      <c r="M11" s="148"/>
      <c r="N11" s="148"/>
      <c r="O11" s="148"/>
      <c r="P11" s="148"/>
      <c r="Q11" s="148"/>
      <c r="R11" s="222"/>
      <c r="S11" s="222"/>
      <c r="T11" s="2"/>
      <c r="U11" s="2"/>
      <c r="V11" s="156"/>
    </row>
    <row r="12" customFormat="1" ht="15.6" customHeight="1" spans="1:22">
      <c r="A12" s="48">
        <f>A4</f>
        <v>608</v>
      </c>
      <c r="B12" s="40"/>
      <c r="C12" s="31" t="s">
        <v>110</v>
      </c>
      <c r="D12" s="41" t="s">
        <v>129</v>
      </c>
      <c r="E12" s="42" t="s">
        <v>130</v>
      </c>
      <c r="F12" s="42" t="s">
        <v>131</v>
      </c>
      <c r="G12" s="111"/>
      <c r="H12" s="112"/>
      <c r="I12" s="143"/>
      <c r="J12" s="112"/>
      <c r="K12" s="143"/>
      <c r="L12" s="143"/>
      <c r="M12" s="143"/>
      <c r="N12" s="143"/>
      <c r="O12" s="143"/>
      <c r="P12" s="143"/>
      <c r="Q12" s="143"/>
      <c r="R12" s="112"/>
      <c r="S12" s="112"/>
      <c r="T12" s="12"/>
      <c r="U12" s="12"/>
      <c r="V12" s="156"/>
    </row>
    <row r="13" customFormat="1" ht="15.6" customHeight="1" spans="1:22">
      <c r="A13" s="45"/>
      <c r="B13" s="35"/>
      <c r="C13" s="34"/>
      <c r="D13" s="36"/>
      <c r="E13" s="37"/>
      <c r="F13" s="37"/>
      <c r="G13" s="406"/>
      <c r="H13" s="222"/>
      <c r="I13" s="148"/>
      <c r="J13" s="222"/>
      <c r="K13" s="148"/>
      <c r="L13" s="148"/>
      <c r="M13" s="148"/>
      <c r="N13" s="148"/>
      <c r="O13" s="148"/>
      <c r="P13" s="148"/>
      <c r="Q13" s="148"/>
      <c r="R13" s="222"/>
      <c r="S13" s="222"/>
      <c r="T13" s="2"/>
      <c r="U13" s="2"/>
      <c r="V13" s="509"/>
    </row>
    <row r="14" customFormat="1" ht="15.6" customHeight="1" spans="1:22">
      <c r="A14" s="48">
        <f>A4</f>
        <v>608</v>
      </c>
      <c r="B14" s="40"/>
      <c r="C14" s="31" t="s">
        <v>110</v>
      </c>
      <c r="D14" s="41" t="s">
        <v>132</v>
      </c>
      <c r="E14" s="42" t="s">
        <v>133</v>
      </c>
      <c r="F14" s="42" t="s">
        <v>134</v>
      </c>
      <c r="G14" s="111"/>
      <c r="H14" s="112"/>
      <c r="I14" s="143"/>
      <c r="J14" s="112"/>
      <c r="K14" s="143"/>
      <c r="L14" s="143"/>
      <c r="M14" s="143"/>
      <c r="N14" s="143"/>
      <c r="O14" s="143"/>
      <c r="P14" s="143"/>
      <c r="Q14" s="143"/>
      <c r="R14" s="112"/>
      <c r="S14" s="112"/>
      <c r="T14" s="12"/>
      <c r="U14" s="12"/>
      <c r="V14" s="156"/>
    </row>
    <row r="15" customFormat="1" ht="15.6" customHeight="1" spans="1:22">
      <c r="A15" s="509"/>
      <c r="B15" s="509"/>
      <c r="C15" s="509"/>
      <c r="D15" s="509"/>
      <c r="E15" s="509"/>
      <c r="F15" s="509"/>
      <c r="G15" s="509"/>
      <c r="H15" s="509">
        <v>300</v>
      </c>
      <c r="I15" s="514">
        <v>0.3</v>
      </c>
      <c r="J15" s="509">
        <v>300</v>
      </c>
      <c r="K15" s="514">
        <v>0.3</v>
      </c>
      <c r="L15" s="509" t="s">
        <v>113</v>
      </c>
      <c r="M15" s="509" t="s">
        <v>114</v>
      </c>
      <c r="N15" s="509" t="s">
        <v>115</v>
      </c>
      <c r="O15" s="509" t="s">
        <v>116</v>
      </c>
      <c r="P15" s="509">
        <v>253</v>
      </c>
      <c r="Q15" s="509" t="s">
        <v>117</v>
      </c>
      <c r="R15" s="509" t="s">
        <v>118</v>
      </c>
      <c r="S15" s="509" t="s">
        <v>119</v>
      </c>
      <c r="T15" s="509"/>
      <c r="U15" s="509"/>
      <c r="V15" s="509"/>
    </row>
    <row r="16" s="506" customFormat="1" ht="15.6" customHeight="1" spans="1:22">
      <c r="A16" s="50">
        <f>A4</f>
        <v>608</v>
      </c>
      <c r="B16" s="51" t="s">
        <v>109</v>
      </c>
      <c r="C16" s="52" t="s">
        <v>110</v>
      </c>
      <c r="D16" s="123" t="s">
        <v>135</v>
      </c>
      <c r="E16" s="54" t="s">
        <v>136</v>
      </c>
      <c r="F16" s="54" t="s">
        <v>137</v>
      </c>
      <c r="G16" s="510"/>
      <c r="H16" s="252">
        <v>300</v>
      </c>
      <c r="I16" s="224">
        <v>30</v>
      </c>
      <c r="J16" s="224">
        <v>300</v>
      </c>
      <c r="K16" s="224">
        <v>30</v>
      </c>
      <c r="L16" s="224">
        <v>253</v>
      </c>
      <c r="M16" s="224">
        <v>207</v>
      </c>
      <c r="N16" s="224">
        <v>50.2</v>
      </c>
      <c r="O16" s="224">
        <v>47.5</v>
      </c>
      <c r="P16" s="224">
        <v>253</v>
      </c>
      <c r="Q16" s="224">
        <v>218.5</v>
      </c>
      <c r="R16" s="224">
        <v>50.1</v>
      </c>
      <c r="S16" s="224">
        <v>49.9</v>
      </c>
      <c r="T16" s="510"/>
      <c r="U16" s="224"/>
      <c r="V16" s="517"/>
    </row>
    <row r="17" customFormat="1" ht="15.6" customHeight="1" spans="1:22">
      <c r="A17" s="45"/>
      <c r="B17" s="35"/>
      <c r="C17" s="34"/>
      <c r="D17" s="36"/>
      <c r="E17" s="37"/>
      <c r="F17" s="37"/>
      <c r="G17" s="406"/>
      <c r="H17" s="429">
        <v>300</v>
      </c>
      <c r="I17" s="386">
        <v>0.3</v>
      </c>
      <c r="J17" s="406">
        <v>300</v>
      </c>
      <c r="K17" s="386">
        <v>0.3</v>
      </c>
      <c r="L17" s="429" t="s">
        <v>113</v>
      </c>
      <c r="M17" s="429" t="s">
        <v>114</v>
      </c>
      <c r="N17" s="429" t="s">
        <v>115</v>
      </c>
      <c r="O17" s="429" t="s">
        <v>116</v>
      </c>
      <c r="P17" s="429">
        <v>253</v>
      </c>
      <c r="Q17" s="429" t="s">
        <v>117</v>
      </c>
      <c r="R17" s="429" t="s">
        <v>118</v>
      </c>
      <c r="S17" s="429" t="s">
        <v>119</v>
      </c>
      <c r="T17" s="12"/>
      <c r="U17" s="12"/>
      <c r="V17" s="156"/>
    </row>
    <row r="18" s="4" customFormat="1" ht="15.6" customHeight="1" spans="1:22">
      <c r="A18" s="50">
        <f>A4</f>
        <v>608</v>
      </c>
      <c r="B18" s="51" t="s">
        <v>109</v>
      </c>
      <c r="C18" s="52" t="s">
        <v>110</v>
      </c>
      <c r="D18" s="53" t="s">
        <v>138</v>
      </c>
      <c r="E18" s="54" t="s">
        <v>139</v>
      </c>
      <c r="F18" s="54" t="s">
        <v>140</v>
      </c>
      <c r="G18" s="510"/>
      <c r="H18" s="224">
        <v>300</v>
      </c>
      <c r="I18" s="304">
        <v>30</v>
      </c>
      <c r="J18" s="224">
        <v>300</v>
      </c>
      <c r="K18" s="304">
        <v>30</v>
      </c>
      <c r="L18" s="304">
        <v>253</v>
      </c>
      <c r="M18" s="304">
        <v>207</v>
      </c>
      <c r="N18" s="304">
        <v>50.2</v>
      </c>
      <c r="O18" s="304">
        <v>47.5</v>
      </c>
      <c r="P18" s="304">
        <v>253</v>
      </c>
      <c r="Q18" s="304">
        <v>218.5</v>
      </c>
      <c r="R18" s="224">
        <v>50.1</v>
      </c>
      <c r="S18" s="224">
        <v>49.9</v>
      </c>
      <c r="T18" s="303"/>
      <c r="U18" s="303"/>
      <c r="V18" s="517"/>
    </row>
    <row r="19" s="2" customFormat="1" ht="15.6" customHeight="1" spans="1:22">
      <c r="A19" s="45"/>
      <c r="B19" s="35"/>
      <c r="C19" s="34"/>
      <c r="D19" s="36"/>
      <c r="E19" s="37"/>
      <c r="F19" s="37"/>
      <c r="G19" s="406"/>
      <c r="H19" s="429" t="s">
        <v>141</v>
      </c>
      <c r="I19" s="429" t="s">
        <v>142</v>
      </c>
      <c r="J19" s="429" t="s">
        <v>143</v>
      </c>
      <c r="K19" s="429" t="s">
        <v>142</v>
      </c>
      <c r="L19" s="148">
        <v>253</v>
      </c>
      <c r="M19" s="429" t="s">
        <v>123</v>
      </c>
      <c r="N19" s="429" t="s">
        <v>144</v>
      </c>
      <c r="O19" s="406" t="s">
        <v>145</v>
      </c>
      <c r="P19" s="148">
        <v>253</v>
      </c>
      <c r="Q19" s="429" t="s">
        <v>123</v>
      </c>
      <c r="R19" s="429" t="s">
        <v>144</v>
      </c>
      <c r="S19" s="406" t="s">
        <v>145</v>
      </c>
      <c r="V19" s="509"/>
    </row>
    <row r="20" customFormat="1" ht="15.6" customHeight="1" spans="1:22">
      <c r="A20" s="48">
        <f>A4</f>
        <v>608</v>
      </c>
      <c r="B20" s="40" t="s">
        <v>120</v>
      </c>
      <c r="C20" s="31" t="s">
        <v>146</v>
      </c>
      <c r="D20" s="41" t="s">
        <v>109</v>
      </c>
      <c r="E20" s="42" t="s">
        <v>147</v>
      </c>
      <c r="F20" s="42" t="s">
        <v>148</v>
      </c>
      <c r="G20" s="111"/>
      <c r="H20" s="112">
        <v>30</v>
      </c>
      <c r="I20" s="143">
        <v>8</v>
      </c>
      <c r="J20" s="112">
        <v>300</v>
      </c>
      <c r="K20" s="143">
        <v>8</v>
      </c>
      <c r="L20" s="143">
        <v>253</v>
      </c>
      <c r="M20" s="143">
        <v>195.5</v>
      </c>
      <c r="N20" s="112">
        <v>50.1</v>
      </c>
      <c r="O20" s="112">
        <v>49.9</v>
      </c>
      <c r="P20" s="143">
        <v>253</v>
      </c>
      <c r="Q20" s="143">
        <v>195.5</v>
      </c>
      <c r="R20" s="112">
        <v>50.1</v>
      </c>
      <c r="S20" s="112">
        <v>49.9</v>
      </c>
      <c r="T20" s="12"/>
      <c r="U20" s="12"/>
      <c r="V20" s="156"/>
    </row>
    <row r="21" s="2" customFormat="1" ht="14.25" customHeight="1" spans="1:22">
      <c r="A21" s="45"/>
      <c r="B21" s="35"/>
      <c r="C21" s="34"/>
      <c r="D21" s="36"/>
      <c r="E21" s="37"/>
      <c r="F21" s="37"/>
      <c r="G21" s="406"/>
      <c r="H21" s="429" t="s">
        <v>141</v>
      </c>
      <c r="I21" s="386" t="s">
        <v>149</v>
      </c>
      <c r="J21" s="429" t="s">
        <v>143</v>
      </c>
      <c r="K21" s="386" t="s">
        <v>150</v>
      </c>
      <c r="L21" s="148">
        <v>253</v>
      </c>
      <c r="M21" s="406" t="s">
        <v>151</v>
      </c>
      <c r="N21" s="222">
        <v>50.1</v>
      </c>
      <c r="O21" s="222">
        <v>49.9</v>
      </c>
      <c r="P21" s="148">
        <v>253</v>
      </c>
      <c r="Q21" s="406" t="s">
        <v>151</v>
      </c>
      <c r="R21" s="222">
        <v>50.1</v>
      </c>
      <c r="S21" s="222">
        <v>49.9</v>
      </c>
      <c r="V21" s="509"/>
    </row>
    <row r="22" customFormat="1" ht="15.6" customHeight="1" spans="1:22">
      <c r="A22" s="48">
        <f>A4</f>
        <v>608</v>
      </c>
      <c r="B22" s="40" t="s">
        <v>120</v>
      </c>
      <c r="C22" s="31" t="s">
        <v>146</v>
      </c>
      <c r="D22" s="41" t="s">
        <v>120</v>
      </c>
      <c r="E22" s="42" t="s">
        <v>152</v>
      </c>
      <c r="F22" s="42" t="s">
        <v>153</v>
      </c>
      <c r="G22" s="111"/>
      <c r="H22" s="223">
        <v>30</v>
      </c>
      <c r="I22" s="234">
        <v>8</v>
      </c>
      <c r="J22" s="223">
        <v>300</v>
      </c>
      <c r="K22" s="234">
        <v>8</v>
      </c>
      <c r="L22" s="143">
        <v>253</v>
      </c>
      <c r="M22" s="143">
        <v>207</v>
      </c>
      <c r="N22" s="112">
        <v>50.1</v>
      </c>
      <c r="O22" s="112">
        <v>49.9</v>
      </c>
      <c r="P22" s="143">
        <v>253</v>
      </c>
      <c r="Q22" s="493">
        <v>207</v>
      </c>
      <c r="R22" s="112">
        <v>50.1</v>
      </c>
      <c r="S22" s="112">
        <v>49.9</v>
      </c>
      <c r="T22" s="12"/>
      <c r="U22" s="12"/>
      <c r="V22" s="156"/>
    </row>
    <row r="23" s="2" customFormat="1" ht="15.6" customHeight="1" spans="1:22">
      <c r="A23" s="45"/>
      <c r="B23" s="35"/>
      <c r="C23" s="34"/>
      <c r="D23" s="36"/>
      <c r="E23" s="37"/>
      <c r="F23" s="37"/>
      <c r="G23" s="406"/>
      <c r="H23" s="471" t="s">
        <v>143</v>
      </c>
      <c r="I23" s="471" t="s">
        <v>142</v>
      </c>
      <c r="J23" s="471" t="s">
        <v>143</v>
      </c>
      <c r="K23" s="471" t="s">
        <v>142</v>
      </c>
      <c r="L23" s="148">
        <v>253</v>
      </c>
      <c r="M23" s="148">
        <v>195.5</v>
      </c>
      <c r="N23" s="222">
        <v>50.1</v>
      </c>
      <c r="O23" s="222">
        <v>49.9</v>
      </c>
      <c r="P23" s="148">
        <v>253</v>
      </c>
      <c r="Q23" s="148">
        <v>195.5</v>
      </c>
      <c r="R23" s="222">
        <v>50.1</v>
      </c>
      <c r="S23" s="222">
        <v>49.9</v>
      </c>
      <c r="V23" s="509"/>
    </row>
    <row r="24" customFormat="1" ht="15.6" customHeight="1" spans="1:22">
      <c r="A24" s="48">
        <f>A4</f>
        <v>608</v>
      </c>
      <c r="B24" s="40" t="s">
        <v>120</v>
      </c>
      <c r="C24" s="31" t="s">
        <v>146</v>
      </c>
      <c r="D24" s="41" t="s">
        <v>126</v>
      </c>
      <c r="E24" s="42" t="s">
        <v>154</v>
      </c>
      <c r="F24" s="42" t="s">
        <v>155</v>
      </c>
      <c r="G24" s="111"/>
      <c r="H24" s="112">
        <v>300</v>
      </c>
      <c r="I24" s="143">
        <v>8</v>
      </c>
      <c r="J24" s="112">
        <v>300</v>
      </c>
      <c r="K24" s="143">
        <v>8</v>
      </c>
      <c r="L24" s="143">
        <v>253</v>
      </c>
      <c r="M24" s="143">
        <v>195.5</v>
      </c>
      <c r="N24" s="112">
        <v>50.1</v>
      </c>
      <c r="O24" s="112">
        <v>49.9</v>
      </c>
      <c r="P24" s="143">
        <v>253</v>
      </c>
      <c r="Q24" s="143">
        <v>195.5</v>
      </c>
      <c r="R24" s="112">
        <v>50.1</v>
      </c>
      <c r="S24" s="112">
        <v>49.9</v>
      </c>
      <c r="T24" s="12"/>
      <c r="U24" s="12"/>
      <c r="V24" s="156"/>
    </row>
    <row r="25" s="2" customFormat="1" ht="15.6" customHeight="1" spans="1:22">
      <c r="A25" s="45"/>
      <c r="B25" s="35"/>
      <c r="C25" s="34"/>
      <c r="D25" s="36"/>
      <c r="E25" s="37"/>
      <c r="F25" s="37"/>
      <c r="G25" s="406"/>
      <c r="H25" s="406" t="s">
        <v>143</v>
      </c>
      <c r="I25" s="406" t="s">
        <v>105</v>
      </c>
      <c r="J25" s="406" t="s">
        <v>143</v>
      </c>
      <c r="K25" s="406" t="s">
        <v>105</v>
      </c>
      <c r="L25" s="148">
        <v>253</v>
      </c>
      <c r="M25" s="148">
        <v>195.5</v>
      </c>
      <c r="N25" s="222">
        <v>50.1</v>
      </c>
      <c r="O25" s="222">
        <v>49.9</v>
      </c>
      <c r="P25" s="148">
        <v>253</v>
      </c>
      <c r="Q25" s="148">
        <v>195.5</v>
      </c>
      <c r="R25" s="222">
        <v>50.1</v>
      </c>
      <c r="S25" s="222">
        <v>49.9</v>
      </c>
      <c r="V25" s="509"/>
    </row>
    <row r="26" customFormat="1" ht="15.6" customHeight="1" spans="1:22">
      <c r="A26" s="48">
        <f>A4</f>
        <v>608</v>
      </c>
      <c r="B26" s="40" t="s">
        <v>120</v>
      </c>
      <c r="C26" s="31" t="s">
        <v>146</v>
      </c>
      <c r="D26" s="41" t="s">
        <v>129</v>
      </c>
      <c r="E26" s="42" t="s">
        <v>156</v>
      </c>
      <c r="F26" s="42" t="s">
        <v>157</v>
      </c>
      <c r="G26" s="111"/>
      <c r="H26" s="112">
        <v>300</v>
      </c>
      <c r="I26" s="143">
        <v>8</v>
      </c>
      <c r="J26" s="112">
        <v>300</v>
      </c>
      <c r="K26" s="143">
        <v>8</v>
      </c>
      <c r="L26" s="143">
        <v>253</v>
      </c>
      <c r="M26" s="143">
        <v>195.5</v>
      </c>
      <c r="N26" s="112">
        <v>50.1</v>
      </c>
      <c r="O26" s="112">
        <v>49.9</v>
      </c>
      <c r="P26" s="143">
        <v>253</v>
      </c>
      <c r="Q26" s="143">
        <v>195.5</v>
      </c>
      <c r="R26" s="112">
        <v>50.1</v>
      </c>
      <c r="S26" s="112">
        <v>49.9</v>
      </c>
      <c r="T26" s="12"/>
      <c r="U26" s="12"/>
      <c r="V26" s="156"/>
    </row>
    <row r="27" s="3" customFormat="1" ht="15.6" customHeight="1" spans="1:22">
      <c r="A27" s="45"/>
      <c r="B27" s="35"/>
      <c r="C27" s="34"/>
      <c r="D27" s="36"/>
      <c r="E27" s="37"/>
      <c r="F27" s="37"/>
      <c r="G27" s="406"/>
      <c r="H27" s="429" t="s">
        <v>143</v>
      </c>
      <c r="I27" s="386" t="s">
        <v>105</v>
      </c>
      <c r="J27" s="429" t="s">
        <v>143</v>
      </c>
      <c r="K27" s="386" t="s">
        <v>105</v>
      </c>
      <c r="L27" s="148">
        <v>342</v>
      </c>
      <c r="M27" s="406">
        <v>280</v>
      </c>
      <c r="N27" s="222">
        <v>50.1</v>
      </c>
      <c r="O27" s="222">
        <v>49.9</v>
      </c>
      <c r="P27" s="148">
        <v>342</v>
      </c>
      <c r="Q27" s="406">
        <v>280</v>
      </c>
      <c r="R27" s="222">
        <v>50.1</v>
      </c>
      <c r="S27" s="222">
        <v>49.9</v>
      </c>
      <c r="T27" s="2"/>
      <c r="U27" s="2"/>
      <c r="V27" s="509"/>
    </row>
    <row r="28" s="5" customFormat="1" ht="15.6" customHeight="1" spans="1:22">
      <c r="A28" s="57">
        <f>A6</f>
        <v>608</v>
      </c>
      <c r="B28" s="58" t="s">
        <v>120</v>
      </c>
      <c r="C28" s="59" t="s">
        <v>146</v>
      </c>
      <c r="D28" s="60" t="s">
        <v>132</v>
      </c>
      <c r="E28" s="61" t="s">
        <v>158</v>
      </c>
      <c r="F28" s="61" t="s">
        <v>159</v>
      </c>
      <c r="G28" s="511"/>
      <c r="H28" s="223">
        <v>300</v>
      </c>
      <c r="I28" s="234">
        <v>8</v>
      </c>
      <c r="J28" s="223">
        <v>300</v>
      </c>
      <c r="K28" s="234">
        <v>8</v>
      </c>
      <c r="L28" s="234">
        <v>342</v>
      </c>
      <c r="M28" s="511">
        <v>280</v>
      </c>
      <c r="N28" s="223">
        <v>50.1</v>
      </c>
      <c r="O28" s="223">
        <v>49.9</v>
      </c>
      <c r="P28" s="234">
        <v>342</v>
      </c>
      <c r="Q28" s="511">
        <v>280</v>
      </c>
      <c r="R28" s="223">
        <v>50.1</v>
      </c>
      <c r="S28" s="223">
        <v>49.9</v>
      </c>
      <c r="T28" s="19"/>
      <c r="U28" s="19"/>
      <c r="V28" s="518"/>
    </row>
    <row r="29" s="3" customFormat="1" ht="15.6" customHeight="1" spans="1:22">
      <c r="A29" s="34"/>
      <c r="B29" s="35"/>
      <c r="C29" s="34"/>
      <c r="D29" s="36"/>
      <c r="E29" s="37"/>
      <c r="F29" s="37"/>
      <c r="G29" s="406"/>
      <c r="H29" s="429" t="s">
        <v>143</v>
      </c>
      <c r="I29" s="386" t="s">
        <v>105</v>
      </c>
      <c r="J29" s="429" t="s">
        <v>143</v>
      </c>
      <c r="K29" s="386" t="s">
        <v>105</v>
      </c>
      <c r="L29" s="148">
        <v>316</v>
      </c>
      <c r="M29" s="406">
        <v>259</v>
      </c>
      <c r="N29" s="222">
        <v>50.1</v>
      </c>
      <c r="O29" s="222">
        <v>49.9</v>
      </c>
      <c r="P29" s="148">
        <v>316</v>
      </c>
      <c r="Q29" s="406">
        <v>259</v>
      </c>
      <c r="R29" s="222">
        <v>50.1</v>
      </c>
      <c r="S29" s="222">
        <v>49.9</v>
      </c>
      <c r="T29" s="2"/>
      <c r="U29" s="2"/>
      <c r="V29" s="509"/>
    </row>
    <row r="30" s="5" customFormat="1" ht="15.6" customHeight="1" spans="1:22">
      <c r="A30" s="59">
        <f>A6</f>
        <v>608</v>
      </c>
      <c r="B30" s="58" t="s">
        <v>120</v>
      </c>
      <c r="C30" s="59" t="s">
        <v>146</v>
      </c>
      <c r="D30" s="60" t="s">
        <v>135</v>
      </c>
      <c r="E30" s="61" t="s">
        <v>160</v>
      </c>
      <c r="F30" s="61" t="s">
        <v>161</v>
      </c>
      <c r="G30" s="511"/>
      <c r="H30" s="223">
        <v>300</v>
      </c>
      <c r="I30" s="234">
        <v>8</v>
      </c>
      <c r="J30" s="223">
        <v>300</v>
      </c>
      <c r="K30" s="234">
        <v>8</v>
      </c>
      <c r="L30" s="234">
        <v>316</v>
      </c>
      <c r="M30" s="511">
        <v>259</v>
      </c>
      <c r="N30" s="223">
        <v>50.1</v>
      </c>
      <c r="O30" s="223">
        <v>49.9</v>
      </c>
      <c r="P30" s="234">
        <v>316</v>
      </c>
      <c r="Q30" s="511">
        <v>259</v>
      </c>
      <c r="R30" s="223">
        <v>50.1</v>
      </c>
      <c r="S30" s="223">
        <v>49.9</v>
      </c>
      <c r="T30" s="19"/>
      <c r="U30" s="19"/>
      <c r="V30" s="518"/>
    </row>
    <row r="31" s="2" customFormat="1" ht="15.6" customHeight="1" spans="1:22">
      <c r="A31" s="34"/>
      <c r="B31" s="35"/>
      <c r="C31" s="34"/>
      <c r="D31" s="36"/>
      <c r="E31" s="37" t="s">
        <v>162</v>
      </c>
      <c r="F31" s="37" t="s">
        <v>163</v>
      </c>
      <c r="G31" s="406"/>
      <c r="H31" s="222">
        <v>60</v>
      </c>
      <c r="I31" s="148">
        <v>16.67</v>
      </c>
      <c r="J31" s="222">
        <v>60</v>
      </c>
      <c r="K31" s="148">
        <v>16.67</v>
      </c>
      <c r="L31" s="148">
        <v>253</v>
      </c>
      <c r="M31" s="148">
        <v>205</v>
      </c>
      <c r="N31" s="222">
        <v>50.15</v>
      </c>
      <c r="O31" s="222">
        <v>47.5</v>
      </c>
      <c r="P31" s="148">
        <v>253</v>
      </c>
      <c r="Q31" s="148">
        <v>205</v>
      </c>
      <c r="R31" s="222">
        <v>50.15</v>
      </c>
      <c r="S31" s="222">
        <v>47.5</v>
      </c>
      <c r="V31" s="509"/>
    </row>
    <row r="32" ht="15.6" customHeight="1" spans="1:22">
      <c r="A32" s="48">
        <f>A26</f>
        <v>608</v>
      </c>
      <c r="B32" s="40" t="s">
        <v>126</v>
      </c>
      <c r="C32" s="31" t="s">
        <v>164</v>
      </c>
      <c r="D32" s="41" t="s">
        <v>109</v>
      </c>
      <c r="E32" s="42" t="s">
        <v>165</v>
      </c>
      <c r="F32" s="42" t="s">
        <v>163</v>
      </c>
      <c r="G32" s="111"/>
      <c r="H32" s="112">
        <v>60</v>
      </c>
      <c r="I32" s="143">
        <v>16</v>
      </c>
      <c r="J32" s="112">
        <v>60</v>
      </c>
      <c r="K32" s="143">
        <v>16</v>
      </c>
      <c r="L32" s="143">
        <v>253</v>
      </c>
      <c r="M32" s="143">
        <v>205</v>
      </c>
      <c r="N32" s="112">
        <v>50.15</v>
      </c>
      <c r="O32" s="112">
        <v>47.5</v>
      </c>
      <c r="P32" s="143">
        <v>253</v>
      </c>
      <c r="Q32" s="493">
        <v>205</v>
      </c>
      <c r="R32" s="112">
        <v>50.15</v>
      </c>
      <c r="S32" s="112">
        <v>47.5</v>
      </c>
      <c r="V32" s="156"/>
    </row>
    <row r="33" s="2" customFormat="1" ht="15.6" customHeight="1" spans="1:22">
      <c r="A33" s="34"/>
      <c r="B33" s="35"/>
      <c r="C33" s="37"/>
      <c r="D33" s="36"/>
      <c r="E33" s="37" t="s">
        <v>162</v>
      </c>
      <c r="F33" s="37"/>
      <c r="G33" s="406"/>
      <c r="H33" s="222" t="s">
        <v>104</v>
      </c>
      <c r="I33" s="148">
        <v>16.67</v>
      </c>
      <c r="J33" s="222" t="s">
        <v>104</v>
      </c>
      <c r="K33" s="148">
        <v>16.67</v>
      </c>
      <c r="L33" s="148">
        <v>253</v>
      </c>
      <c r="M33" s="148">
        <v>205</v>
      </c>
      <c r="N33" s="222">
        <v>50.15</v>
      </c>
      <c r="O33" s="222">
        <v>47.5</v>
      </c>
      <c r="P33" s="148">
        <v>253</v>
      </c>
      <c r="Q33" s="148">
        <v>205</v>
      </c>
      <c r="R33" s="222">
        <v>50.15</v>
      </c>
      <c r="S33" s="222">
        <v>47.5</v>
      </c>
      <c r="V33" s="509"/>
    </row>
    <row r="34" ht="15.6" customHeight="1" spans="1:22">
      <c r="A34" s="48">
        <f>A32</f>
        <v>608</v>
      </c>
      <c r="B34" s="40" t="s">
        <v>126</v>
      </c>
      <c r="C34" s="31" t="s">
        <v>164</v>
      </c>
      <c r="D34" s="41" t="s">
        <v>166</v>
      </c>
      <c r="E34" s="42" t="s">
        <v>167</v>
      </c>
      <c r="F34" s="42" t="s">
        <v>168</v>
      </c>
      <c r="G34" s="111"/>
      <c r="H34" s="112">
        <v>60</v>
      </c>
      <c r="I34" s="143">
        <v>16</v>
      </c>
      <c r="J34" s="112">
        <v>60</v>
      </c>
      <c r="K34" s="143">
        <v>16</v>
      </c>
      <c r="L34" s="143">
        <v>253</v>
      </c>
      <c r="M34" s="143">
        <v>205</v>
      </c>
      <c r="N34" s="112">
        <v>50.15</v>
      </c>
      <c r="O34" s="112">
        <v>47.5</v>
      </c>
      <c r="P34" s="143">
        <v>253</v>
      </c>
      <c r="Q34" s="493">
        <v>205</v>
      </c>
      <c r="R34" s="112">
        <v>50.15</v>
      </c>
      <c r="S34" s="112">
        <v>47.5</v>
      </c>
      <c r="V34" s="156"/>
    </row>
    <row r="35" s="2" customFormat="1" ht="15.6" customHeight="1" spans="1:22">
      <c r="A35" s="34"/>
      <c r="B35" s="35"/>
      <c r="C35" s="34"/>
      <c r="D35" s="36"/>
      <c r="E35" s="37" t="s">
        <v>162</v>
      </c>
      <c r="F35" s="37"/>
      <c r="G35" s="406"/>
      <c r="H35" s="222">
        <v>60</v>
      </c>
      <c r="I35" s="148">
        <v>16.67</v>
      </c>
      <c r="J35" s="222">
        <v>60</v>
      </c>
      <c r="K35" s="148">
        <v>16.67</v>
      </c>
      <c r="L35" s="148">
        <v>253</v>
      </c>
      <c r="M35" s="148">
        <v>205</v>
      </c>
      <c r="N35" s="222">
        <v>50.15</v>
      </c>
      <c r="O35" s="222">
        <v>47.5</v>
      </c>
      <c r="P35" s="148">
        <v>253</v>
      </c>
      <c r="Q35" s="148">
        <v>205</v>
      </c>
      <c r="R35" s="222">
        <v>50.15</v>
      </c>
      <c r="S35" s="222">
        <v>47.5</v>
      </c>
      <c r="V35" s="509"/>
    </row>
    <row r="36" ht="15.6" customHeight="1" spans="1:22">
      <c r="A36" s="48">
        <f>A34</f>
        <v>608</v>
      </c>
      <c r="B36" s="40" t="s">
        <v>126</v>
      </c>
      <c r="C36" s="31" t="s">
        <v>164</v>
      </c>
      <c r="D36" s="41" t="s">
        <v>169</v>
      </c>
      <c r="E36" s="42" t="s">
        <v>170</v>
      </c>
      <c r="F36" s="42" t="s">
        <v>171</v>
      </c>
      <c r="G36" s="111"/>
      <c r="H36" s="112">
        <v>60</v>
      </c>
      <c r="I36" s="143">
        <v>16</v>
      </c>
      <c r="J36" s="112">
        <v>60</v>
      </c>
      <c r="K36" s="143">
        <v>16</v>
      </c>
      <c r="L36" s="143">
        <v>253</v>
      </c>
      <c r="M36" s="143">
        <v>205</v>
      </c>
      <c r="N36" s="112">
        <v>50.15</v>
      </c>
      <c r="O36" s="112">
        <v>47.5</v>
      </c>
      <c r="P36" s="143">
        <v>253</v>
      </c>
      <c r="Q36" s="493">
        <v>205</v>
      </c>
      <c r="R36" s="112">
        <v>50.15</v>
      </c>
      <c r="S36" s="112">
        <v>47.5</v>
      </c>
      <c r="V36" s="156"/>
    </row>
    <row r="37" s="3" customFormat="1" ht="15.6" customHeight="1" spans="1:22">
      <c r="A37" s="34"/>
      <c r="B37" s="35"/>
      <c r="C37" s="34"/>
      <c r="D37" s="36"/>
      <c r="E37" s="37"/>
      <c r="F37" s="37"/>
      <c r="G37" s="406"/>
      <c r="H37" s="222"/>
      <c r="I37" s="148"/>
      <c r="J37" s="222"/>
      <c r="K37" s="148"/>
      <c r="L37" s="148"/>
      <c r="M37" s="148"/>
      <c r="N37" s="222"/>
      <c r="O37" s="222"/>
      <c r="P37" s="148"/>
      <c r="Q37" s="519"/>
      <c r="R37" s="222"/>
      <c r="S37" s="222"/>
      <c r="T37" s="2"/>
      <c r="U37" s="2"/>
      <c r="V37" s="509"/>
    </row>
    <row r="38" customFormat="1" ht="15.6" customHeight="1" spans="1:22">
      <c r="A38" s="48">
        <f>A36</f>
        <v>608</v>
      </c>
      <c r="B38" s="40"/>
      <c r="C38" s="31" t="s">
        <v>164</v>
      </c>
      <c r="D38" s="41" t="s">
        <v>172</v>
      </c>
      <c r="E38" s="42" t="s">
        <v>173</v>
      </c>
      <c r="F38" s="42" t="s">
        <v>174</v>
      </c>
      <c r="G38" s="111"/>
      <c r="H38" s="112"/>
      <c r="I38" s="143"/>
      <c r="J38" s="112"/>
      <c r="K38" s="143"/>
      <c r="L38" s="143"/>
      <c r="M38" s="143"/>
      <c r="N38" s="112"/>
      <c r="O38" s="112"/>
      <c r="P38" s="143"/>
      <c r="Q38" s="493"/>
      <c r="R38" s="112"/>
      <c r="S38" s="112"/>
      <c r="T38" s="12"/>
      <c r="U38" s="12"/>
      <c r="V38" s="156"/>
    </row>
    <row r="39" s="3" customFormat="1" ht="15.6" customHeight="1" spans="1:22">
      <c r="A39" s="34"/>
      <c r="B39" s="35"/>
      <c r="C39" s="34"/>
      <c r="D39" s="36"/>
      <c r="E39" s="37"/>
      <c r="F39" s="37"/>
      <c r="G39" s="406"/>
      <c r="H39" s="222"/>
      <c r="I39" s="148"/>
      <c r="J39" s="222"/>
      <c r="K39" s="148"/>
      <c r="L39" s="148"/>
      <c r="M39" s="148"/>
      <c r="N39" s="222"/>
      <c r="O39" s="222"/>
      <c r="P39" s="148"/>
      <c r="Q39" s="519"/>
      <c r="R39" s="222"/>
      <c r="S39" s="222"/>
      <c r="T39" s="2"/>
      <c r="U39" s="2"/>
      <c r="V39" s="509"/>
    </row>
    <row r="40" customFormat="1" ht="15.6" customHeight="1" spans="1:22">
      <c r="A40" s="48">
        <f>A38</f>
        <v>608</v>
      </c>
      <c r="B40" s="40"/>
      <c r="C40" s="31" t="s">
        <v>164</v>
      </c>
      <c r="D40" s="41" t="s">
        <v>175</v>
      </c>
      <c r="E40" s="42" t="s">
        <v>176</v>
      </c>
      <c r="F40" s="42" t="s">
        <v>177</v>
      </c>
      <c r="G40" s="111"/>
      <c r="H40" s="112"/>
      <c r="I40" s="143"/>
      <c r="J40" s="112"/>
      <c r="K40" s="143"/>
      <c r="L40" s="143"/>
      <c r="M40" s="143"/>
      <c r="N40" s="112"/>
      <c r="O40" s="112"/>
      <c r="P40" s="143"/>
      <c r="Q40" s="493"/>
      <c r="R40" s="112"/>
      <c r="S40" s="112"/>
      <c r="T40" s="12"/>
      <c r="U40" s="12"/>
      <c r="V40" s="156"/>
    </row>
    <row r="41" s="6" customFormat="1" ht="15.6" customHeight="1" spans="1:22">
      <c r="A41" s="67"/>
      <c r="B41" s="63"/>
      <c r="C41" s="65"/>
      <c r="D41" s="64"/>
      <c r="E41" s="65" t="s">
        <v>178</v>
      </c>
      <c r="F41" s="65" t="s">
        <v>179</v>
      </c>
      <c r="G41" s="417"/>
      <c r="H41" s="239" t="s">
        <v>180</v>
      </c>
      <c r="I41" s="313" t="s">
        <v>181</v>
      </c>
      <c r="J41" s="239" t="s">
        <v>180</v>
      </c>
      <c r="K41" s="313" t="s">
        <v>181</v>
      </c>
      <c r="L41" s="238">
        <v>253</v>
      </c>
      <c r="M41" s="238">
        <v>195.5</v>
      </c>
      <c r="N41" s="225">
        <v>50.5</v>
      </c>
      <c r="O41" s="225">
        <v>48</v>
      </c>
      <c r="P41" s="238">
        <v>253</v>
      </c>
      <c r="Q41" s="520">
        <v>195.5</v>
      </c>
      <c r="R41" s="225">
        <v>50.5</v>
      </c>
      <c r="S41" s="225">
        <v>48</v>
      </c>
      <c r="V41" s="521"/>
    </row>
    <row r="42" ht="15.6" customHeight="1" spans="1:22">
      <c r="A42" s="48">
        <f t="shared" ref="A42:A44" si="1">A36</f>
        <v>608</v>
      </c>
      <c r="B42" s="40" t="s">
        <v>129</v>
      </c>
      <c r="C42" s="31" t="s">
        <v>179</v>
      </c>
      <c r="D42" s="41" t="s">
        <v>109</v>
      </c>
      <c r="E42" s="42" t="s">
        <v>182</v>
      </c>
      <c r="F42" s="42" t="s">
        <v>179</v>
      </c>
      <c r="G42" s="111"/>
      <c r="H42" s="112">
        <v>180</v>
      </c>
      <c r="I42" s="143">
        <v>100</v>
      </c>
      <c r="J42" s="112">
        <v>180</v>
      </c>
      <c r="K42" s="143">
        <v>100</v>
      </c>
      <c r="L42" s="143">
        <v>253</v>
      </c>
      <c r="M42" s="143">
        <v>195.5</v>
      </c>
      <c r="N42" s="146">
        <v>50.5</v>
      </c>
      <c r="O42" s="112">
        <v>48</v>
      </c>
      <c r="P42" s="143">
        <v>253</v>
      </c>
      <c r="Q42" s="143">
        <v>195.5</v>
      </c>
      <c r="R42" s="146">
        <v>50.5</v>
      </c>
      <c r="S42" s="112">
        <v>48</v>
      </c>
      <c r="V42" s="156"/>
    </row>
    <row r="43" s="7" customFormat="1" ht="15.6" customHeight="1" spans="1:22">
      <c r="A43" s="67"/>
      <c r="B43" s="63"/>
      <c r="C43" s="65"/>
      <c r="D43" s="64"/>
      <c r="E43" s="65"/>
      <c r="F43" s="65"/>
      <c r="G43" s="417"/>
      <c r="H43" s="225"/>
      <c r="I43" s="238"/>
      <c r="J43" s="225"/>
      <c r="K43" s="238"/>
      <c r="L43" s="238"/>
      <c r="M43" s="238"/>
      <c r="N43" s="515"/>
      <c r="O43" s="225"/>
      <c r="P43" s="238"/>
      <c r="Q43" s="238"/>
      <c r="R43" s="515"/>
      <c r="S43" s="225"/>
      <c r="T43" s="6"/>
      <c r="U43" s="6"/>
      <c r="V43" s="521"/>
    </row>
    <row r="44" customFormat="1" ht="15.6" customHeight="1" spans="1:22">
      <c r="A44" s="48">
        <f t="shared" si="1"/>
        <v>608</v>
      </c>
      <c r="B44" s="40"/>
      <c r="C44" s="31" t="s">
        <v>179</v>
      </c>
      <c r="D44" s="41" t="s">
        <v>120</v>
      </c>
      <c r="E44" s="42" t="s">
        <v>183</v>
      </c>
      <c r="F44" s="42" t="s">
        <v>184</v>
      </c>
      <c r="G44" s="111"/>
      <c r="H44" s="112"/>
      <c r="I44" s="143"/>
      <c r="J44" s="112"/>
      <c r="K44" s="143"/>
      <c r="L44" s="143"/>
      <c r="M44" s="143"/>
      <c r="N44" s="146"/>
      <c r="O44" s="112"/>
      <c r="P44" s="143"/>
      <c r="Q44" s="143"/>
      <c r="R44" s="146"/>
      <c r="S44" s="112"/>
      <c r="T44" s="12"/>
      <c r="U44" s="12"/>
      <c r="V44" s="156"/>
    </row>
    <row r="45" s="8" customFormat="1" ht="15.6" customHeight="1" spans="1:19">
      <c r="A45" s="67"/>
      <c r="B45" s="63"/>
      <c r="C45" s="62"/>
      <c r="D45" s="64"/>
      <c r="E45" s="65" t="s">
        <v>185</v>
      </c>
      <c r="F45" s="65" t="s">
        <v>179</v>
      </c>
      <c r="G45" s="417"/>
      <c r="H45" s="239" t="s">
        <v>180</v>
      </c>
      <c r="I45" s="313" t="s">
        <v>181</v>
      </c>
      <c r="J45" s="239" t="s">
        <v>180</v>
      </c>
      <c r="K45" s="313" t="s">
        <v>181</v>
      </c>
      <c r="L45" s="238">
        <v>253</v>
      </c>
      <c r="M45" s="238">
        <v>195.5</v>
      </c>
      <c r="N45" s="225">
        <v>50.5</v>
      </c>
      <c r="O45" s="225">
        <v>48</v>
      </c>
      <c r="P45" s="238">
        <v>253</v>
      </c>
      <c r="Q45" s="520">
        <v>195.5</v>
      </c>
      <c r="R45" s="225">
        <v>50.5</v>
      </c>
      <c r="S45" s="225">
        <v>48</v>
      </c>
    </row>
    <row r="46" s="9" customFormat="1" ht="15.6" customHeight="1" spans="1:19">
      <c r="A46" s="31">
        <f>A40</f>
        <v>608</v>
      </c>
      <c r="B46" s="40" t="s">
        <v>129</v>
      </c>
      <c r="C46" s="31" t="s">
        <v>179</v>
      </c>
      <c r="D46" s="41" t="s">
        <v>126</v>
      </c>
      <c r="E46" s="42" t="s">
        <v>185</v>
      </c>
      <c r="F46" s="42" t="s">
        <v>186</v>
      </c>
      <c r="G46" s="69"/>
      <c r="H46" s="112">
        <v>180</v>
      </c>
      <c r="I46" s="143">
        <v>100</v>
      </c>
      <c r="J46" s="112">
        <v>180</v>
      </c>
      <c r="K46" s="143">
        <v>100</v>
      </c>
      <c r="L46" s="143">
        <v>253</v>
      </c>
      <c r="M46" s="143">
        <v>195.5</v>
      </c>
      <c r="N46" s="146">
        <v>50.5</v>
      </c>
      <c r="O46" s="112">
        <v>48</v>
      </c>
      <c r="P46" s="143">
        <v>253</v>
      </c>
      <c r="Q46" s="143">
        <v>195.5</v>
      </c>
      <c r="R46" s="146">
        <v>50.5</v>
      </c>
      <c r="S46" s="112">
        <v>48</v>
      </c>
    </row>
    <row r="47" s="9" customFormat="1" ht="15.6" customHeight="1" spans="1:22">
      <c r="A47" s="67"/>
      <c r="B47" s="63"/>
      <c r="C47" s="62"/>
      <c r="D47" s="64"/>
      <c r="E47" s="65" t="s">
        <v>187</v>
      </c>
      <c r="F47" s="65" t="s">
        <v>188</v>
      </c>
      <c r="G47" s="417"/>
      <c r="H47" s="239" t="s">
        <v>180</v>
      </c>
      <c r="I47" s="313" t="s">
        <v>181</v>
      </c>
      <c r="J47" s="239" t="s">
        <v>180</v>
      </c>
      <c r="K47" s="313" t="s">
        <v>181</v>
      </c>
      <c r="L47" s="238">
        <v>253</v>
      </c>
      <c r="M47" s="238">
        <v>195.5</v>
      </c>
      <c r="N47" s="225">
        <v>50.5</v>
      </c>
      <c r="O47" s="225">
        <v>48</v>
      </c>
      <c r="P47" s="238">
        <v>253</v>
      </c>
      <c r="Q47" s="520">
        <v>195.5</v>
      </c>
      <c r="R47" s="225" t="s">
        <v>189</v>
      </c>
      <c r="S47" s="225">
        <v>48</v>
      </c>
      <c r="V47" s="105"/>
    </row>
    <row r="48" s="9" customFormat="1" ht="15.6" customHeight="1" spans="1:19">
      <c r="A48" s="31">
        <f>A42</f>
        <v>608</v>
      </c>
      <c r="B48" s="40" t="s">
        <v>129</v>
      </c>
      <c r="C48" s="31" t="s">
        <v>179</v>
      </c>
      <c r="D48" s="41" t="s">
        <v>129</v>
      </c>
      <c r="E48" s="42" t="s">
        <v>187</v>
      </c>
      <c r="F48" s="42" t="s">
        <v>188</v>
      </c>
      <c r="G48" s="69"/>
      <c r="H48" s="112">
        <v>180</v>
      </c>
      <c r="I48" s="143">
        <v>100</v>
      </c>
      <c r="J48" s="112">
        <v>180</v>
      </c>
      <c r="K48" s="143">
        <v>100</v>
      </c>
      <c r="L48" s="143">
        <v>253</v>
      </c>
      <c r="M48" s="143">
        <v>195.5</v>
      </c>
      <c r="N48" s="146">
        <v>50.5</v>
      </c>
      <c r="O48" s="112">
        <v>48</v>
      </c>
      <c r="P48" s="143">
        <v>253</v>
      </c>
      <c r="Q48" s="143">
        <v>195.5</v>
      </c>
      <c r="R48" s="146">
        <v>50</v>
      </c>
      <c r="S48" s="112">
        <v>48</v>
      </c>
    </row>
    <row r="49" s="6" customFormat="1" ht="15.6" customHeight="1" spans="1:22">
      <c r="A49" s="62"/>
      <c r="B49" s="63"/>
      <c r="C49" s="62"/>
      <c r="D49" s="64"/>
      <c r="E49" s="65" t="s">
        <v>190</v>
      </c>
      <c r="F49" s="65" t="s">
        <v>191</v>
      </c>
      <c r="G49" s="417"/>
      <c r="H49" s="239" t="s">
        <v>180</v>
      </c>
      <c r="I49" s="313" t="s">
        <v>181</v>
      </c>
      <c r="J49" s="239" t="s">
        <v>180</v>
      </c>
      <c r="K49" s="313" t="s">
        <v>181</v>
      </c>
      <c r="L49" s="238">
        <v>253</v>
      </c>
      <c r="M49" s="238">
        <v>195.5</v>
      </c>
      <c r="N49" s="225">
        <v>50.5</v>
      </c>
      <c r="O49" s="225">
        <v>47.5</v>
      </c>
      <c r="P49" s="238">
        <v>253</v>
      </c>
      <c r="Q49" s="520">
        <v>195.5</v>
      </c>
      <c r="R49" s="225">
        <v>50.5</v>
      </c>
      <c r="S49" s="225">
        <v>47.5</v>
      </c>
      <c r="V49" s="521"/>
    </row>
    <row r="50" s="9" customFormat="1" ht="15.6" customHeight="1" spans="1:22">
      <c r="A50" s="31">
        <f>A44</f>
        <v>608</v>
      </c>
      <c r="B50" s="40" t="s">
        <v>129</v>
      </c>
      <c r="C50" s="31" t="s">
        <v>179</v>
      </c>
      <c r="D50" s="41" t="s">
        <v>132</v>
      </c>
      <c r="E50" s="42" t="s">
        <v>190</v>
      </c>
      <c r="F50" s="42" t="s">
        <v>191</v>
      </c>
      <c r="G50" s="111"/>
      <c r="H50" s="112">
        <v>180</v>
      </c>
      <c r="I50" s="143">
        <v>100</v>
      </c>
      <c r="J50" s="112">
        <v>180</v>
      </c>
      <c r="K50" s="143">
        <v>100</v>
      </c>
      <c r="L50" s="143">
        <v>253</v>
      </c>
      <c r="M50" s="143">
        <v>195.5</v>
      </c>
      <c r="N50" s="146">
        <v>50.5</v>
      </c>
      <c r="O50" s="112">
        <v>47.5</v>
      </c>
      <c r="P50" s="143">
        <v>253</v>
      </c>
      <c r="Q50" s="143">
        <v>195.5</v>
      </c>
      <c r="R50" s="146">
        <v>50.5</v>
      </c>
      <c r="S50" s="112">
        <v>47.5</v>
      </c>
      <c r="T50" s="26"/>
      <c r="U50" s="26"/>
      <c r="V50" s="156"/>
    </row>
    <row r="51" s="10" customFormat="1" ht="15.6" customHeight="1" spans="1:22">
      <c r="A51" s="107"/>
      <c r="B51" s="71"/>
      <c r="C51" s="70"/>
      <c r="D51" s="72"/>
      <c r="E51" s="73" t="s">
        <v>192</v>
      </c>
      <c r="F51" s="108" t="s">
        <v>193</v>
      </c>
      <c r="G51" s="109"/>
      <c r="H51" s="110" t="s">
        <v>194</v>
      </c>
      <c r="I51" s="141" t="s">
        <v>195</v>
      </c>
      <c r="J51" s="110" t="s">
        <v>194</v>
      </c>
      <c r="K51" s="141" t="s">
        <v>195</v>
      </c>
      <c r="L51" s="141" t="s">
        <v>196</v>
      </c>
      <c r="M51" s="141" t="s">
        <v>197</v>
      </c>
      <c r="N51" s="222" t="s">
        <v>198</v>
      </c>
      <c r="O51" s="110" t="s">
        <v>199</v>
      </c>
      <c r="P51" s="141" t="s">
        <v>196</v>
      </c>
      <c r="Q51" s="141" t="s">
        <v>197</v>
      </c>
      <c r="R51" s="222" t="s">
        <v>200</v>
      </c>
      <c r="S51" s="110" t="s">
        <v>199</v>
      </c>
      <c r="V51" s="154"/>
    </row>
    <row r="52" ht="15.6" customHeight="1" spans="1:22">
      <c r="A52" s="48">
        <f>A42</f>
        <v>608</v>
      </c>
      <c r="B52" s="40" t="s">
        <v>132</v>
      </c>
      <c r="C52" s="31" t="s">
        <v>193</v>
      </c>
      <c r="D52" s="41" t="s">
        <v>109</v>
      </c>
      <c r="E52" s="42" t="s">
        <v>201</v>
      </c>
      <c r="F52" s="42" t="s">
        <v>193</v>
      </c>
      <c r="G52" s="111"/>
      <c r="H52" s="112">
        <v>60</v>
      </c>
      <c r="I52" s="143">
        <v>8</v>
      </c>
      <c r="J52" s="112">
        <v>60</v>
      </c>
      <c r="K52" s="143">
        <v>8</v>
      </c>
      <c r="L52" s="143">
        <v>253</v>
      </c>
      <c r="M52" s="143">
        <v>195.5</v>
      </c>
      <c r="N52" s="146">
        <v>50.1</v>
      </c>
      <c r="O52" s="112">
        <v>47.5</v>
      </c>
      <c r="P52" s="143">
        <v>253</v>
      </c>
      <c r="Q52" s="143">
        <v>195.5</v>
      </c>
      <c r="R52" s="146">
        <v>50.2</v>
      </c>
      <c r="S52" s="112">
        <v>47.5</v>
      </c>
      <c r="V52" s="156"/>
    </row>
    <row r="53" s="10" customFormat="1" ht="15.6" customHeight="1" spans="1:22">
      <c r="A53" s="107"/>
      <c r="B53" s="71"/>
      <c r="C53" s="70"/>
      <c r="D53" s="72"/>
      <c r="E53" s="73" t="s">
        <v>192</v>
      </c>
      <c r="F53" s="108" t="s">
        <v>202</v>
      </c>
      <c r="G53" s="109"/>
      <c r="H53" s="110" t="s">
        <v>194</v>
      </c>
      <c r="I53" s="141" t="s">
        <v>195</v>
      </c>
      <c r="J53" s="110" t="s">
        <v>194</v>
      </c>
      <c r="K53" s="141" t="s">
        <v>195</v>
      </c>
      <c r="L53" s="141" t="s">
        <v>196</v>
      </c>
      <c r="M53" s="141" t="s">
        <v>197</v>
      </c>
      <c r="N53" s="222" t="s">
        <v>198</v>
      </c>
      <c r="O53" s="110" t="s">
        <v>199</v>
      </c>
      <c r="P53" s="141" t="s">
        <v>196</v>
      </c>
      <c r="Q53" s="141" t="s">
        <v>197</v>
      </c>
      <c r="R53" s="222" t="s">
        <v>200</v>
      </c>
      <c r="S53" s="110" t="s">
        <v>199</v>
      </c>
      <c r="V53" s="154"/>
    </row>
    <row r="54" ht="15.6" customHeight="1" spans="1:22">
      <c r="A54" s="48">
        <f>A52</f>
        <v>608</v>
      </c>
      <c r="B54" s="40" t="s">
        <v>135</v>
      </c>
      <c r="C54" s="31" t="s">
        <v>202</v>
      </c>
      <c r="D54" s="41" t="s">
        <v>109</v>
      </c>
      <c r="E54" s="42" t="s">
        <v>203</v>
      </c>
      <c r="F54" s="42" t="s">
        <v>202</v>
      </c>
      <c r="G54" s="111"/>
      <c r="H54" s="112">
        <v>60</v>
      </c>
      <c r="I54" s="143">
        <v>8</v>
      </c>
      <c r="J54" s="112">
        <v>60</v>
      </c>
      <c r="K54" s="143">
        <v>8</v>
      </c>
      <c r="L54" s="143">
        <v>253</v>
      </c>
      <c r="M54" s="143">
        <v>195.5</v>
      </c>
      <c r="N54" s="146">
        <v>50.1</v>
      </c>
      <c r="O54" s="112">
        <v>47.5</v>
      </c>
      <c r="P54" s="143">
        <v>253</v>
      </c>
      <c r="Q54" s="143">
        <v>195.5</v>
      </c>
      <c r="R54" s="146">
        <v>50.2</v>
      </c>
      <c r="S54" s="112">
        <v>47.5</v>
      </c>
      <c r="V54" s="156"/>
    </row>
    <row r="55" s="6" customFormat="1" ht="15.6" customHeight="1" spans="1:22">
      <c r="A55" s="67"/>
      <c r="B55" s="63"/>
      <c r="C55" s="62"/>
      <c r="D55" s="64"/>
      <c r="E55" s="65" t="s">
        <v>204</v>
      </c>
      <c r="F55" s="65"/>
      <c r="G55" s="417"/>
      <c r="H55" s="225" t="s">
        <v>180</v>
      </c>
      <c r="I55" s="238" t="s">
        <v>205</v>
      </c>
      <c r="J55" s="225" t="s">
        <v>180</v>
      </c>
      <c r="K55" s="238" t="s">
        <v>205</v>
      </c>
      <c r="L55" s="238">
        <v>253</v>
      </c>
      <c r="M55" s="238">
        <v>195.5</v>
      </c>
      <c r="N55" s="515">
        <v>50.1</v>
      </c>
      <c r="O55" s="225">
        <v>49.9</v>
      </c>
      <c r="P55" s="238">
        <v>253</v>
      </c>
      <c r="Q55" s="238">
        <v>195.5</v>
      </c>
      <c r="R55" s="515">
        <v>50.1</v>
      </c>
      <c r="S55" s="225">
        <v>49.9</v>
      </c>
      <c r="V55" s="521"/>
    </row>
    <row r="56" ht="15.6" customHeight="1" spans="1:22">
      <c r="A56" s="48">
        <f>A54</f>
        <v>608</v>
      </c>
      <c r="B56" s="40" t="s">
        <v>135</v>
      </c>
      <c r="C56" s="31" t="s">
        <v>202</v>
      </c>
      <c r="D56" s="41" t="s">
        <v>120</v>
      </c>
      <c r="E56" s="42" t="s">
        <v>206</v>
      </c>
      <c r="F56" s="42" t="s">
        <v>207</v>
      </c>
      <c r="G56" s="111"/>
      <c r="H56" s="112">
        <v>180</v>
      </c>
      <c r="I56" s="143">
        <v>8</v>
      </c>
      <c r="J56" s="112">
        <v>180</v>
      </c>
      <c r="K56" s="143">
        <v>8</v>
      </c>
      <c r="L56" s="143">
        <v>253</v>
      </c>
      <c r="M56" s="143">
        <v>195.5</v>
      </c>
      <c r="N56" s="146">
        <v>50.1</v>
      </c>
      <c r="O56" s="112">
        <v>49.9</v>
      </c>
      <c r="P56" s="143">
        <v>253</v>
      </c>
      <c r="Q56" s="143">
        <v>195.5</v>
      </c>
      <c r="R56" s="146">
        <v>50.1</v>
      </c>
      <c r="S56" s="112">
        <v>49.9</v>
      </c>
      <c r="V56" s="156"/>
    </row>
    <row r="57" s="7" customFormat="1" ht="15.6" customHeight="1" spans="1:22">
      <c r="A57" s="67"/>
      <c r="B57" s="63"/>
      <c r="C57" s="62"/>
      <c r="D57" s="64"/>
      <c r="E57" s="65" t="s">
        <v>192</v>
      </c>
      <c r="F57" s="76"/>
      <c r="G57" s="417"/>
      <c r="H57" s="225" t="s">
        <v>208</v>
      </c>
      <c r="I57" s="238" t="s">
        <v>209</v>
      </c>
      <c r="J57" s="225" t="s">
        <v>208</v>
      </c>
      <c r="K57" s="238" t="s">
        <v>209</v>
      </c>
      <c r="L57" s="238" t="s">
        <v>210</v>
      </c>
      <c r="M57" s="238" t="s">
        <v>211</v>
      </c>
      <c r="N57" s="225">
        <v>50.2</v>
      </c>
      <c r="O57" s="225">
        <v>47.5</v>
      </c>
      <c r="P57" s="238" t="s">
        <v>210</v>
      </c>
      <c r="Q57" s="238" t="s">
        <v>211</v>
      </c>
      <c r="R57" s="225">
        <v>50.2</v>
      </c>
      <c r="S57" s="225">
        <v>47.5</v>
      </c>
      <c r="V57" s="521"/>
    </row>
    <row r="58" s="5" customFormat="1" ht="15.6" customHeight="1" spans="1:22">
      <c r="A58" s="57">
        <f>A56</f>
        <v>608</v>
      </c>
      <c r="B58" s="58" t="s">
        <v>135</v>
      </c>
      <c r="C58" s="59" t="s">
        <v>202</v>
      </c>
      <c r="D58" s="60" t="s">
        <v>126</v>
      </c>
      <c r="E58" s="61" t="s">
        <v>212</v>
      </c>
      <c r="F58" s="77" t="s">
        <v>213</v>
      </c>
      <c r="G58" s="511"/>
      <c r="H58" s="223">
        <v>180</v>
      </c>
      <c r="I58" s="234">
        <v>8</v>
      </c>
      <c r="J58" s="223">
        <v>180</v>
      </c>
      <c r="K58" s="234">
        <v>8</v>
      </c>
      <c r="L58" s="234">
        <v>253</v>
      </c>
      <c r="M58" s="234">
        <v>195.5</v>
      </c>
      <c r="N58" s="223">
        <v>50.2</v>
      </c>
      <c r="O58" s="223">
        <v>47.5</v>
      </c>
      <c r="P58" s="234">
        <v>253</v>
      </c>
      <c r="Q58" s="234">
        <v>195.5</v>
      </c>
      <c r="R58" s="223">
        <v>50.2</v>
      </c>
      <c r="S58" s="223">
        <v>47.5</v>
      </c>
      <c r="V58" s="518"/>
    </row>
    <row r="59" s="7" customFormat="1" ht="15.6" customHeight="1" spans="1:22">
      <c r="A59" s="67"/>
      <c r="B59" s="63"/>
      <c r="C59" s="62"/>
      <c r="D59" s="64"/>
      <c r="E59" s="65" t="s">
        <v>192</v>
      </c>
      <c r="F59" s="76"/>
      <c r="G59" s="417"/>
      <c r="H59" s="225" t="s">
        <v>208</v>
      </c>
      <c r="I59" s="238" t="s">
        <v>209</v>
      </c>
      <c r="J59" s="225" t="s">
        <v>208</v>
      </c>
      <c r="K59" s="238" t="s">
        <v>209</v>
      </c>
      <c r="L59" s="238" t="s">
        <v>210</v>
      </c>
      <c r="M59" s="238" t="s">
        <v>211</v>
      </c>
      <c r="N59" s="225">
        <v>50.5</v>
      </c>
      <c r="O59" s="225">
        <v>47.5</v>
      </c>
      <c r="P59" s="238" t="s">
        <v>210</v>
      </c>
      <c r="Q59" s="238" t="s">
        <v>211</v>
      </c>
      <c r="R59" s="225">
        <v>50.5</v>
      </c>
      <c r="S59" s="225">
        <v>47.5</v>
      </c>
      <c r="V59" s="521"/>
    </row>
    <row r="60" s="5" customFormat="1" ht="15.6" customHeight="1" spans="1:22">
      <c r="A60" s="57">
        <f>A56</f>
        <v>608</v>
      </c>
      <c r="B60" s="58" t="s">
        <v>135</v>
      </c>
      <c r="C60" s="59" t="s">
        <v>202</v>
      </c>
      <c r="D60" s="60" t="s">
        <v>129</v>
      </c>
      <c r="E60" s="61" t="s">
        <v>214</v>
      </c>
      <c r="F60" s="77" t="s">
        <v>215</v>
      </c>
      <c r="G60" s="511"/>
      <c r="H60" s="223">
        <v>180</v>
      </c>
      <c r="I60" s="234">
        <v>8</v>
      </c>
      <c r="J60" s="223">
        <v>180</v>
      </c>
      <c r="K60" s="234">
        <v>8</v>
      </c>
      <c r="L60" s="234">
        <v>253</v>
      </c>
      <c r="M60" s="234">
        <v>195.5</v>
      </c>
      <c r="N60" s="223">
        <v>50.5</v>
      </c>
      <c r="O60" s="223">
        <v>47.5</v>
      </c>
      <c r="P60" s="234">
        <v>253</v>
      </c>
      <c r="Q60" s="234">
        <v>195.5</v>
      </c>
      <c r="R60" s="223">
        <v>50.5</v>
      </c>
      <c r="S60" s="223">
        <v>47.5</v>
      </c>
      <c r="V60" s="518"/>
    </row>
    <row r="61" s="6" customFormat="1" ht="15.6" customHeight="1" spans="1:22">
      <c r="A61" s="67"/>
      <c r="B61" s="63"/>
      <c r="C61" s="62"/>
      <c r="D61" s="64"/>
      <c r="E61" s="65" t="s">
        <v>216</v>
      </c>
      <c r="F61" s="76"/>
      <c r="G61" s="417"/>
      <c r="H61" s="225" t="s">
        <v>217</v>
      </c>
      <c r="I61" s="238" t="s">
        <v>218</v>
      </c>
      <c r="J61" s="225" t="s">
        <v>217</v>
      </c>
      <c r="K61" s="238" t="s">
        <v>218</v>
      </c>
      <c r="L61" s="238" t="s">
        <v>219</v>
      </c>
      <c r="M61" s="238" t="s">
        <v>220</v>
      </c>
      <c r="N61" s="225" t="s">
        <v>221</v>
      </c>
      <c r="O61" s="225" t="s">
        <v>222</v>
      </c>
      <c r="P61" s="238" t="s">
        <v>219</v>
      </c>
      <c r="Q61" s="238" t="s">
        <v>220</v>
      </c>
      <c r="R61" s="225" t="s">
        <v>221</v>
      </c>
      <c r="S61" s="225" t="s">
        <v>222</v>
      </c>
      <c r="V61" s="521"/>
    </row>
    <row r="62" ht="15.6" customHeight="1" spans="1:22">
      <c r="A62" s="48">
        <f>A56</f>
        <v>608</v>
      </c>
      <c r="B62" s="40" t="s">
        <v>138</v>
      </c>
      <c r="C62" s="31" t="s">
        <v>223</v>
      </c>
      <c r="D62" s="41" t="s">
        <v>109</v>
      </c>
      <c r="E62" s="42" t="s">
        <v>224</v>
      </c>
      <c r="F62" s="42" t="s">
        <v>223</v>
      </c>
      <c r="G62" s="111"/>
      <c r="H62" s="112">
        <v>180</v>
      </c>
      <c r="I62" s="143">
        <v>8</v>
      </c>
      <c r="J62" s="112">
        <v>180</v>
      </c>
      <c r="K62" s="143">
        <v>8</v>
      </c>
      <c r="L62" s="143">
        <v>253</v>
      </c>
      <c r="M62" s="493">
        <v>184</v>
      </c>
      <c r="N62" s="146">
        <v>50.05</v>
      </c>
      <c r="O62" s="112">
        <v>47.5</v>
      </c>
      <c r="P62" s="143">
        <v>253</v>
      </c>
      <c r="Q62" s="493">
        <v>184</v>
      </c>
      <c r="R62" s="146">
        <v>50.05</v>
      </c>
      <c r="S62" s="112">
        <v>47.5</v>
      </c>
      <c r="V62" s="156"/>
    </row>
    <row r="63" s="6" customFormat="1" ht="15.6" customHeight="1" spans="1:22">
      <c r="A63" s="67"/>
      <c r="B63" s="63"/>
      <c r="C63" s="62"/>
      <c r="D63" s="64"/>
      <c r="E63" s="65" t="s">
        <v>225</v>
      </c>
      <c r="F63" s="76"/>
      <c r="G63" s="417"/>
      <c r="H63" s="225" t="s">
        <v>217</v>
      </c>
      <c r="I63" s="238" t="s">
        <v>218</v>
      </c>
      <c r="J63" s="225" t="s">
        <v>217</v>
      </c>
      <c r="K63" s="238" t="s">
        <v>218</v>
      </c>
      <c r="L63" s="238" t="s">
        <v>219</v>
      </c>
      <c r="M63" s="238" t="s">
        <v>220</v>
      </c>
      <c r="N63" s="225" t="s">
        <v>221</v>
      </c>
      <c r="O63" s="225" t="s">
        <v>222</v>
      </c>
      <c r="P63" s="238" t="s">
        <v>219</v>
      </c>
      <c r="Q63" s="238" t="s">
        <v>220</v>
      </c>
      <c r="R63" s="225" t="s">
        <v>221</v>
      </c>
      <c r="S63" s="225" t="s">
        <v>222</v>
      </c>
      <c r="V63" s="521"/>
    </row>
    <row r="64" ht="15.6" customHeight="1" spans="1:22">
      <c r="A64" s="48">
        <f t="shared" ref="A64:A68" si="2">A62</f>
        <v>608</v>
      </c>
      <c r="B64" s="40" t="s">
        <v>138</v>
      </c>
      <c r="C64" s="31" t="s">
        <v>223</v>
      </c>
      <c r="D64" s="41" t="s">
        <v>120</v>
      </c>
      <c r="E64" s="42" t="s">
        <v>226</v>
      </c>
      <c r="F64" s="42" t="s">
        <v>227</v>
      </c>
      <c r="G64" s="111"/>
      <c r="H64" s="112">
        <v>180</v>
      </c>
      <c r="I64" s="143">
        <v>8</v>
      </c>
      <c r="J64" s="112">
        <v>180</v>
      </c>
      <c r="K64" s="143">
        <v>8</v>
      </c>
      <c r="L64" s="143">
        <v>253</v>
      </c>
      <c r="M64" s="493">
        <v>184</v>
      </c>
      <c r="N64" s="146">
        <v>50.05</v>
      </c>
      <c r="O64" s="112">
        <v>47.5</v>
      </c>
      <c r="P64" s="143">
        <v>253</v>
      </c>
      <c r="Q64" s="493">
        <v>184</v>
      </c>
      <c r="R64" s="146">
        <v>50.05</v>
      </c>
      <c r="S64" s="112">
        <v>47.5</v>
      </c>
      <c r="V64" s="156"/>
    </row>
    <row r="65" s="10" customFormat="1" ht="15.6" customHeight="1" spans="1:22">
      <c r="A65" s="107"/>
      <c r="B65" s="71"/>
      <c r="C65" s="70"/>
      <c r="D65" s="72"/>
      <c r="E65" s="73" t="s">
        <v>192</v>
      </c>
      <c r="F65" s="108" t="s">
        <v>228</v>
      </c>
      <c r="G65" s="109"/>
      <c r="H65" s="110" t="s">
        <v>217</v>
      </c>
      <c r="I65" s="141" t="s">
        <v>218</v>
      </c>
      <c r="J65" s="110" t="s">
        <v>217</v>
      </c>
      <c r="K65" s="141" t="s">
        <v>218</v>
      </c>
      <c r="L65" s="141" t="s">
        <v>219</v>
      </c>
      <c r="M65" s="141" t="s">
        <v>220</v>
      </c>
      <c r="N65" s="110" t="s">
        <v>229</v>
      </c>
      <c r="O65" s="110" t="s">
        <v>230</v>
      </c>
      <c r="P65" s="141" t="s">
        <v>219</v>
      </c>
      <c r="Q65" s="141" t="s">
        <v>220</v>
      </c>
      <c r="R65" s="110" t="s">
        <v>229</v>
      </c>
      <c r="S65" s="110" t="s">
        <v>230</v>
      </c>
      <c r="V65" s="154"/>
    </row>
    <row r="66" ht="15.6" customHeight="1" spans="1:22">
      <c r="A66" s="48">
        <f t="shared" si="2"/>
        <v>608</v>
      </c>
      <c r="B66" s="40" t="s">
        <v>231</v>
      </c>
      <c r="C66" s="31" t="s">
        <v>228</v>
      </c>
      <c r="D66" s="41" t="s">
        <v>109</v>
      </c>
      <c r="E66" s="42" t="s">
        <v>232</v>
      </c>
      <c r="F66" s="42" t="s">
        <v>228</v>
      </c>
      <c r="G66" s="111"/>
      <c r="H66" s="112">
        <v>60</v>
      </c>
      <c r="I66" s="143">
        <v>8</v>
      </c>
      <c r="J66" s="112">
        <v>60</v>
      </c>
      <c r="K66" s="143">
        <v>8</v>
      </c>
      <c r="L66" s="143">
        <v>253</v>
      </c>
      <c r="M66" s="143">
        <v>195.5</v>
      </c>
      <c r="N66" s="143">
        <v>50.1</v>
      </c>
      <c r="O66" s="112">
        <v>48</v>
      </c>
      <c r="P66" s="143">
        <v>253</v>
      </c>
      <c r="Q66" s="143">
        <v>195.5</v>
      </c>
      <c r="R66" s="143">
        <v>50.1</v>
      </c>
      <c r="S66" s="112">
        <v>48</v>
      </c>
      <c r="V66" s="156"/>
    </row>
    <row r="67" s="11" customFormat="1" ht="15.6" customHeight="1" spans="1:22">
      <c r="A67" s="107"/>
      <c r="B67" s="71"/>
      <c r="C67" s="70"/>
      <c r="D67" s="72"/>
      <c r="E67" s="73"/>
      <c r="F67" s="108"/>
      <c r="G67" s="109"/>
      <c r="H67" s="110"/>
      <c r="I67" s="141"/>
      <c r="J67" s="110"/>
      <c r="K67" s="141"/>
      <c r="L67" s="141"/>
      <c r="M67" s="141"/>
      <c r="N67" s="141"/>
      <c r="O67" s="110"/>
      <c r="P67" s="141"/>
      <c r="Q67" s="141"/>
      <c r="R67" s="141"/>
      <c r="S67" s="110"/>
      <c r="T67" s="10"/>
      <c r="U67" s="10"/>
      <c r="V67" s="154"/>
    </row>
    <row r="68" customFormat="1" ht="15.6" customHeight="1" spans="1:22">
      <c r="A68" s="48">
        <f t="shared" si="2"/>
        <v>608</v>
      </c>
      <c r="B68" s="40"/>
      <c r="C68" s="31" t="s">
        <v>228</v>
      </c>
      <c r="D68" s="41" t="s">
        <v>120</v>
      </c>
      <c r="E68" s="42" t="s">
        <v>233</v>
      </c>
      <c r="F68" s="42" t="s">
        <v>234</v>
      </c>
      <c r="G68" s="111"/>
      <c r="H68" s="112"/>
      <c r="I68" s="143"/>
      <c r="J68" s="112"/>
      <c r="K68" s="143"/>
      <c r="L68" s="143"/>
      <c r="M68" s="143"/>
      <c r="N68" s="143"/>
      <c r="O68" s="112"/>
      <c r="P68" s="143"/>
      <c r="Q68" s="143"/>
      <c r="R68" s="143"/>
      <c r="S68" s="112"/>
      <c r="T68" s="12"/>
      <c r="U68" s="12"/>
      <c r="V68" s="156"/>
    </row>
    <row r="69" s="11" customFormat="1" ht="15.6" customHeight="1" spans="1:22">
      <c r="A69" s="107"/>
      <c r="B69" s="71"/>
      <c r="C69" s="70"/>
      <c r="D69" s="72"/>
      <c r="E69" s="73"/>
      <c r="F69" s="108"/>
      <c r="G69" s="109"/>
      <c r="H69" s="110"/>
      <c r="I69" s="141"/>
      <c r="J69" s="110"/>
      <c r="K69" s="141"/>
      <c r="L69" s="141"/>
      <c r="M69" s="141"/>
      <c r="N69" s="141"/>
      <c r="O69" s="110"/>
      <c r="P69" s="141"/>
      <c r="Q69" s="141"/>
      <c r="R69" s="141"/>
      <c r="S69" s="110"/>
      <c r="T69" s="10"/>
      <c r="U69" s="10"/>
      <c r="V69" s="154"/>
    </row>
    <row r="70" customFormat="1" ht="15.6" customHeight="1" spans="1:22">
      <c r="A70" s="48">
        <f>A68</f>
        <v>608</v>
      </c>
      <c r="B70" s="40"/>
      <c r="C70" s="31" t="s">
        <v>228</v>
      </c>
      <c r="D70" s="41" t="s">
        <v>126</v>
      </c>
      <c r="E70" s="42" t="s">
        <v>235</v>
      </c>
      <c r="F70" s="42" t="s">
        <v>236</v>
      </c>
      <c r="G70" s="111"/>
      <c r="H70" s="112"/>
      <c r="I70" s="143"/>
      <c r="J70" s="112"/>
      <c r="K70" s="143"/>
      <c r="L70" s="143"/>
      <c r="M70" s="143"/>
      <c r="N70" s="143"/>
      <c r="O70" s="112"/>
      <c r="P70" s="143"/>
      <c r="Q70" s="143"/>
      <c r="R70" s="143"/>
      <c r="S70" s="112"/>
      <c r="T70" s="12"/>
      <c r="U70" s="12"/>
      <c r="V70" s="156"/>
    </row>
    <row r="71" s="10" customFormat="1" ht="15.6" customHeight="1" spans="1:22">
      <c r="A71" s="107"/>
      <c r="B71" s="71"/>
      <c r="C71" s="70"/>
      <c r="D71" s="72"/>
      <c r="E71" s="73" t="s">
        <v>237</v>
      </c>
      <c r="F71" s="73" t="s">
        <v>238</v>
      </c>
      <c r="G71" s="109"/>
      <c r="H71" s="109" t="s">
        <v>104</v>
      </c>
      <c r="I71" s="109" t="s">
        <v>105</v>
      </c>
      <c r="J71" s="109" t="s">
        <v>104</v>
      </c>
      <c r="K71" s="109" t="s">
        <v>105</v>
      </c>
      <c r="L71" s="141">
        <v>253</v>
      </c>
      <c r="M71" s="141">
        <v>195.5</v>
      </c>
      <c r="N71" s="253" t="s">
        <v>144</v>
      </c>
      <c r="O71" s="253" t="s">
        <v>145</v>
      </c>
      <c r="P71" s="141">
        <v>253</v>
      </c>
      <c r="Q71" s="141">
        <v>195.5</v>
      </c>
      <c r="R71" s="253" t="s">
        <v>144</v>
      </c>
      <c r="S71" s="253" t="s">
        <v>145</v>
      </c>
      <c r="V71" s="154"/>
    </row>
    <row r="72" ht="15.6" customHeight="1" spans="1:22">
      <c r="A72" s="48">
        <f>A66</f>
        <v>608</v>
      </c>
      <c r="B72" s="40" t="s">
        <v>166</v>
      </c>
      <c r="C72" s="31" t="s">
        <v>238</v>
      </c>
      <c r="D72" s="41" t="s">
        <v>109</v>
      </c>
      <c r="E72" s="42" t="s">
        <v>239</v>
      </c>
      <c r="F72" s="42" t="s">
        <v>238</v>
      </c>
      <c r="G72" s="111"/>
      <c r="H72" s="112">
        <v>60</v>
      </c>
      <c r="I72" s="143">
        <v>8</v>
      </c>
      <c r="J72" s="112">
        <v>60</v>
      </c>
      <c r="K72" s="143">
        <v>8</v>
      </c>
      <c r="L72" s="143">
        <v>253</v>
      </c>
      <c r="M72" s="143">
        <v>195.5</v>
      </c>
      <c r="N72" s="146">
        <v>50.1</v>
      </c>
      <c r="O72" s="112">
        <v>49.9</v>
      </c>
      <c r="P72" s="143">
        <v>253</v>
      </c>
      <c r="Q72" s="143">
        <v>195.5</v>
      </c>
      <c r="R72" s="146">
        <v>50.1</v>
      </c>
      <c r="S72" s="112">
        <v>49.9</v>
      </c>
      <c r="V72" s="156"/>
    </row>
    <row r="73" s="11" customFormat="1" ht="15.6" customHeight="1" spans="1:22">
      <c r="A73" s="107"/>
      <c r="B73" s="71"/>
      <c r="C73" s="70"/>
      <c r="D73" s="72"/>
      <c r="E73" s="73"/>
      <c r="F73" s="73"/>
      <c r="G73" s="109"/>
      <c r="H73" s="110"/>
      <c r="I73" s="141"/>
      <c r="J73" s="110"/>
      <c r="K73" s="141"/>
      <c r="L73" s="141"/>
      <c r="M73" s="141"/>
      <c r="N73" s="145"/>
      <c r="O73" s="110"/>
      <c r="P73" s="141"/>
      <c r="Q73" s="141"/>
      <c r="R73" s="145"/>
      <c r="S73" s="110"/>
      <c r="T73" s="10"/>
      <c r="U73" s="10"/>
      <c r="V73" s="154"/>
    </row>
    <row r="74" customFormat="1" ht="15.6" customHeight="1" spans="1:22">
      <c r="A74" s="48">
        <f>A68</f>
        <v>608</v>
      </c>
      <c r="B74" s="40"/>
      <c r="C74" s="31" t="s">
        <v>238</v>
      </c>
      <c r="D74" s="41" t="s">
        <v>120</v>
      </c>
      <c r="E74" s="42" t="s">
        <v>240</v>
      </c>
      <c r="F74" s="42" t="s">
        <v>241</v>
      </c>
      <c r="G74" s="111"/>
      <c r="H74" s="112"/>
      <c r="I74" s="143"/>
      <c r="J74" s="112"/>
      <c r="K74" s="143"/>
      <c r="L74" s="143"/>
      <c r="M74" s="143"/>
      <c r="N74" s="146"/>
      <c r="O74" s="112"/>
      <c r="P74" s="143"/>
      <c r="Q74" s="143"/>
      <c r="R74" s="146"/>
      <c r="S74" s="112"/>
      <c r="T74" s="12"/>
      <c r="U74" s="12"/>
      <c r="V74" s="156"/>
    </row>
    <row r="75" s="2" customFormat="1" ht="15.6" customHeight="1" spans="1:22">
      <c r="A75" s="117"/>
      <c r="B75" s="35"/>
      <c r="C75" s="49"/>
      <c r="D75" s="36"/>
      <c r="E75" s="37" t="s">
        <v>242</v>
      </c>
      <c r="F75" s="37"/>
      <c r="G75" s="406"/>
      <c r="H75" s="247" t="s">
        <v>243</v>
      </c>
      <c r="I75" s="302" t="s">
        <v>181</v>
      </c>
      <c r="J75" s="222" t="s">
        <v>243</v>
      </c>
      <c r="K75" s="302" t="s">
        <v>181</v>
      </c>
      <c r="L75" s="148">
        <v>262.2</v>
      </c>
      <c r="M75" s="148">
        <v>200.1</v>
      </c>
      <c r="N75" s="524">
        <v>52</v>
      </c>
      <c r="O75" s="222">
        <v>47.5</v>
      </c>
      <c r="P75" s="148">
        <v>262.2</v>
      </c>
      <c r="Q75" s="148">
        <v>200.1</v>
      </c>
      <c r="R75" s="524">
        <v>52</v>
      </c>
      <c r="S75" s="222">
        <v>47.5</v>
      </c>
      <c r="V75" s="509"/>
    </row>
    <row r="76" s="12" customFormat="1" ht="15.6" customHeight="1" spans="1:22">
      <c r="A76" s="118">
        <f>A72</f>
        <v>608</v>
      </c>
      <c r="B76" s="113" t="s">
        <v>169</v>
      </c>
      <c r="C76" s="9" t="s">
        <v>244</v>
      </c>
      <c r="D76" s="114" t="s">
        <v>109</v>
      </c>
      <c r="E76" s="115" t="s">
        <v>245</v>
      </c>
      <c r="F76" s="115" t="s">
        <v>246</v>
      </c>
      <c r="G76" s="522"/>
      <c r="H76" s="112">
        <v>60</v>
      </c>
      <c r="I76" s="143">
        <v>100</v>
      </c>
      <c r="J76" s="112">
        <v>60</v>
      </c>
      <c r="K76" s="143">
        <v>100</v>
      </c>
      <c r="L76" s="143">
        <v>262.2</v>
      </c>
      <c r="M76" s="143">
        <v>200.1</v>
      </c>
      <c r="N76" s="146">
        <v>52</v>
      </c>
      <c r="O76" s="112">
        <v>47.5</v>
      </c>
      <c r="P76" s="143">
        <v>262.2</v>
      </c>
      <c r="Q76" s="143">
        <v>200.1</v>
      </c>
      <c r="R76" s="146">
        <v>52</v>
      </c>
      <c r="S76" s="112">
        <v>47.5</v>
      </c>
      <c r="V76" s="155"/>
    </row>
    <row r="77" s="2" customFormat="1" ht="15.6" customHeight="1" spans="1:22">
      <c r="A77" s="117"/>
      <c r="B77" s="35"/>
      <c r="C77" s="49"/>
      <c r="D77" s="36"/>
      <c r="E77" s="37" t="s">
        <v>247</v>
      </c>
      <c r="F77" s="37"/>
      <c r="G77" s="406"/>
      <c r="H77" s="222" t="s">
        <v>243</v>
      </c>
      <c r="I77" s="302" t="s">
        <v>181</v>
      </c>
      <c r="J77" s="222" t="s">
        <v>243</v>
      </c>
      <c r="K77" s="302" t="s">
        <v>181</v>
      </c>
      <c r="L77" s="148">
        <v>262.2</v>
      </c>
      <c r="M77" s="148">
        <v>200.1</v>
      </c>
      <c r="N77" s="524">
        <v>52</v>
      </c>
      <c r="O77" s="222">
        <v>47.5</v>
      </c>
      <c r="P77" s="148">
        <v>262.2</v>
      </c>
      <c r="Q77" s="148">
        <v>200.1</v>
      </c>
      <c r="R77" s="524">
        <v>52</v>
      </c>
      <c r="S77" s="222">
        <v>47.5</v>
      </c>
      <c r="V77" s="509"/>
    </row>
    <row r="78" s="12" customFormat="1" ht="15.6" customHeight="1" spans="1:22">
      <c r="A78" s="118">
        <f>A76</f>
        <v>608</v>
      </c>
      <c r="B78" s="113" t="s">
        <v>169</v>
      </c>
      <c r="C78" s="9" t="s">
        <v>244</v>
      </c>
      <c r="D78" s="114" t="s">
        <v>120</v>
      </c>
      <c r="E78" s="115" t="s">
        <v>248</v>
      </c>
      <c r="F78" s="115" t="s">
        <v>249</v>
      </c>
      <c r="G78" s="522"/>
      <c r="H78" s="112">
        <v>60</v>
      </c>
      <c r="I78" s="143">
        <v>100</v>
      </c>
      <c r="J78" s="112">
        <v>60</v>
      </c>
      <c r="K78" s="143">
        <v>100</v>
      </c>
      <c r="L78" s="143">
        <v>262.2</v>
      </c>
      <c r="M78" s="143">
        <v>200.1</v>
      </c>
      <c r="N78" s="146">
        <v>52</v>
      </c>
      <c r="O78" s="112">
        <v>47.5</v>
      </c>
      <c r="P78" s="143">
        <v>262.2</v>
      </c>
      <c r="Q78" s="143">
        <v>200.1</v>
      </c>
      <c r="R78" s="146">
        <v>52</v>
      </c>
      <c r="S78" s="112">
        <v>47.5</v>
      </c>
      <c r="V78" s="155"/>
    </row>
    <row r="79" s="2" customFormat="1" ht="15.6" customHeight="1" spans="1:22">
      <c r="A79" s="117"/>
      <c r="B79" s="35"/>
      <c r="C79" s="49"/>
      <c r="D79" s="36"/>
      <c r="E79" s="37"/>
      <c r="F79" s="37"/>
      <c r="G79" s="406"/>
      <c r="H79" s="222"/>
      <c r="I79" s="148"/>
      <c r="J79" s="222"/>
      <c r="K79" s="148"/>
      <c r="L79" s="148"/>
      <c r="M79" s="148"/>
      <c r="N79" s="524"/>
      <c r="O79" s="222"/>
      <c r="P79" s="148"/>
      <c r="Q79" s="148"/>
      <c r="R79" s="524"/>
      <c r="S79" s="222"/>
      <c r="V79" s="509"/>
    </row>
    <row r="80" s="12" customFormat="1" ht="15.6" customHeight="1" spans="1:22">
      <c r="A80" s="118">
        <f>A78</f>
        <v>608</v>
      </c>
      <c r="B80" s="113"/>
      <c r="C80" s="9" t="s">
        <v>244</v>
      </c>
      <c r="D80" s="114" t="s">
        <v>126</v>
      </c>
      <c r="E80" s="115" t="s">
        <v>250</v>
      </c>
      <c r="F80" s="115" t="s">
        <v>251</v>
      </c>
      <c r="G80" s="522"/>
      <c r="H80" s="112"/>
      <c r="I80" s="143"/>
      <c r="J80" s="112"/>
      <c r="K80" s="143"/>
      <c r="L80" s="143"/>
      <c r="M80" s="143"/>
      <c r="N80" s="146"/>
      <c r="O80" s="112"/>
      <c r="P80" s="143"/>
      <c r="Q80" s="143"/>
      <c r="R80" s="146"/>
      <c r="S80" s="112"/>
      <c r="V80" s="155"/>
    </row>
    <row r="81" s="2" customFormat="1" ht="15.6" customHeight="1" spans="1:22">
      <c r="A81" s="45"/>
      <c r="B81" s="35"/>
      <c r="C81" s="34"/>
      <c r="D81" s="36"/>
      <c r="E81" s="37" t="s">
        <v>252</v>
      </c>
      <c r="F81" s="37" t="s">
        <v>253</v>
      </c>
      <c r="G81" s="406"/>
      <c r="H81" s="222" t="s">
        <v>254</v>
      </c>
      <c r="I81" s="302" t="s">
        <v>105</v>
      </c>
      <c r="J81" s="222" t="s">
        <v>254</v>
      </c>
      <c r="K81" s="148" t="s">
        <v>105</v>
      </c>
      <c r="L81" s="148">
        <v>253</v>
      </c>
      <c r="M81" s="148">
        <v>195.5</v>
      </c>
      <c r="N81" s="525" t="s">
        <v>255</v>
      </c>
      <c r="O81" s="222">
        <v>49.5</v>
      </c>
      <c r="P81" s="148">
        <v>253</v>
      </c>
      <c r="Q81" s="148">
        <v>195.5</v>
      </c>
      <c r="R81" s="524" t="s">
        <v>255</v>
      </c>
      <c r="S81" s="222">
        <v>49.5</v>
      </c>
      <c r="V81" s="509"/>
    </row>
    <row r="82" ht="15.6" customHeight="1" spans="1:22">
      <c r="A82" s="48">
        <f>A78</f>
        <v>608</v>
      </c>
      <c r="B82" s="40" t="s">
        <v>172</v>
      </c>
      <c r="C82" s="31" t="s">
        <v>256</v>
      </c>
      <c r="D82" s="41" t="s">
        <v>109</v>
      </c>
      <c r="E82" s="42" t="s">
        <v>257</v>
      </c>
      <c r="F82" s="42" t="s">
        <v>256</v>
      </c>
      <c r="G82" s="111"/>
      <c r="H82" s="112">
        <v>60</v>
      </c>
      <c r="I82" s="143">
        <v>8</v>
      </c>
      <c r="J82" s="112">
        <v>60</v>
      </c>
      <c r="K82" s="143">
        <v>8</v>
      </c>
      <c r="L82" s="195">
        <v>253</v>
      </c>
      <c r="M82" s="195">
        <v>195.5</v>
      </c>
      <c r="N82" s="526">
        <v>50.2</v>
      </c>
      <c r="O82" s="171">
        <v>49.5</v>
      </c>
      <c r="P82" s="195">
        <v>253</v>
      </c>
      <c r="Q82" s="195">
        <v>195.5</v>
      </c>
      <c r="R82" s="526">
        <v>50.2</v>
      </c>
      <c r="S82" s="171">
        <v>49.5</v>
      </c>
      <c r="V82" s="156"/>
    </row>
    <row r="83" s="2" customFormat="1" ht="15.6" customHeight="1" spans="1:22">
      <c r="A83" s="45"/>
      <c r="B83" s="35"/>
      <c r="C83" s="35"/>
      <c r="D83" s="34"/>
      <c r="E83" s="37" t="s">
        <v>258</v>
      </c>
      <c r="F83" s="37"/>
      <c r="G83" s="406"/>
      <c r="H83" s="222" t="s">
        <v>254</v>
      </c>
      <c r="I83" s="302" t="s">
        <v>181</v>
      </c>
      <c r="J83" s="222" t="s">
        <v>254</v>
      </c>
      <c r="K83" s="302" t="s">
        <v>181</v>
      </c>
      <c r="L83" s="302" t="s">
        <v>181</v>
      </c>
      <c r="M83" s="302" t="s">
        <v>181</v>
      </c>
      <c r="N83" s="527" t="s">
        <v>181</v>
      </c>
      <c r="O83" s="247" t="s">
        <v>181</v>
      </c>
      <c r="P83" s="302" t="s">
        <v>181</v>
      </c>
      <c r="Q83" s="302" t="s">
        <v>181</v>
      </c>
      <c r="R83" s="527" t="s">
        <v>181</v>
      </c>
      <c r="S83" s="247" t="s">
        <v>181</v>
      </c>
      <c r="V83" s="509"/>
    </row>
    <row r="84" ht="15.6" customHeight="1" spans="1:22">
      <c r="A84" s="48">
        <f>A82</f>
        <v>608</v>
      </c>
      <c r="B84" s="40" t="s">
        <v>172</v>
      </c>
      <c r="C84" s="31" t="s">
        <v>256</v>
      </c>
      <c r="D84" s="41" t="s">
        <v>120</v>
      </c>
      <c r="E84" s="42" t="s">
        <v>259</v>
      </c>
      <c r="F84" s="42" t="s">
        <v>260</v>
      </c>
      <c r="G84" s="111"/>
      <c r="H84" s="112">
        <v>300</v>
      </c>
      <c r="I84" s="143">
        <v>100</v>
      </c>
      <c r="J84" s="112">
        <v>300</v>
      </c>
      <c r="K84" s="143">
        <v>100</v>
      </c>
      <c r="L84" s="143">
        <v>242</v>
      </c>
      <c r="M84" s="493">
        <v>187</v>
      </c>
      <c r="N84" s="146">
        <v>61</v>
      </c>
      <c r="O84" s="112">
        <v>59</v>
      </c>
      <c r="P84" s="143">
        <v>242</v>
      </c>
      <c r="Q84" s="493">
        <v>187</v>
      </c>
      <c r="R84" s="146">
        <v>61</v>
      </c>
      <c r="S84" s="112">
        <v>59</v>
      </c>
      <c r="V84" s="156"/>
    </row>
    <row r="85" s="2" customFormat="1" ht="15.6" customHeight="1" spans="1:22">
      <c r="A85" s="45"/>
      <c r="B85" s="35"/>
      <c r="C85" s="34"/>
      <c r="D85" s="36"/>
      <c r="E85" s="37" t="s">
        <v>252</v>
      </c>
      <c r="F85" s="37"/>
      <c r="G85" s="406"/>
      <c r="H85" s="222"/>
      <c r="I85" s="302"/>
      <c r="J85" s="222"/>
      <c r="K85" s="148"/>
      <c r="L85" s="148"/>
      <c r="M85" s="148"/>
      <c r="N85" s="524"/>
      <c r="O85" s="222"/>
      <c r="P85" s="148"/>
      <c r="Q85" s="148"/>
      <c r="R85" s="524"/>
      <c r="S85" s="222"/>
      <c r="V85" s="509"/>
    </row>
    <row r="86" ht="15.6" customHeight="1" spans="1:22">
      <c r="A86" s="48">
        <f>A84</f>
        <v>608</v>
      </c>
      <c r="B86" s="40" t="s">
        <v>172</v>
      </c>
      <c r="C86" s="31" t="s">
        <v>256</v>
      </c>
      <c r="D86" s="41" t="s">
        <v>126</v>
      </c>
      <c r="E86" s="42" t="s">
        <v>261</v>
      </c>
      <c r="F86" s="42" t="s">
        <v>262</v>
      </c>
      <c r="G86" s="111"/>
      <c r="H86" s="112">
        <v>60</v>
      </c>
      <c r="I86" s="143">
        <v>8</v>
      </c>
      <c r="J86" s="112">
        <v>60</v>
      </c>
      <c r="K86" s="143">
        <v>8</v>
      </c>
      <c r="L86" s="143">
        <v>285</v>
      </c>
      <c r="M86" s="143">
        <v>160</v>
      </c>
      <c r="N86" s="146">
        <v>52</v>
      </c>
      <c r="O86" s="112">
        <v>47</v>
      </c>
      <c r="P86" s="143">
        <v>285</v>
      </c>
      <c r="Q86" s="143">
        <v>160</v>
      </c>
      <c r="R86" s="146">
        <v>52</v>
      </c>
      <c r="S86" s="112">
        <v>47</v>
      </c>
      <c r="V86" s="156"/>
    </row>
    <row r="87" s="2" customFormat="1" ht="15.6" customHeight="1" spans="1:22">
      <c r="A87" s="45"/>
      <c r="B87" s="35"/>
      <c r="C87" s="34"/>
      <c r="D87" s="36"/>
      <c r="E87" s="37"/>
      <c r="F87" s="37"/>
      <c r="G87" s="406"/>
      <c r="H87" s="222"/>
      <c r="I87" s="302"/>
      <c r="J87" s="222"/>
      <c r="K87" s="148"/>
      <c r="L87" s="148"/>
      <c r="M87" s="148"/>
      <c r="N87" s="524"/>
      <c r="O87" s="222"/>
      <c r="P87" s="148"/>
      <c r="Q87" s="148"/>
      <c r="R87" s="524"/>
      <c r="S87" s="222"/>
      <c r="V87" s="509"/>
    </row>
    <row r="88" ht="15.6" customHeight="1" spans="1:22">
      <c r="A88" s="48">
        <f>A86</f>
        <v>608</v>
      </c>
      <c r="B88" s="40" t="s">
        <v>172</v>
      </c>
      <c r="C88" s="31" t="s">
        <v>256</v>
      </c>
      <c r="D88" s="41" t="s">
        <v>129</v>
      </c>
      <c r="E88" s="42" t="s">
        <v>263</v>
      </c>
      <c r="F88" s="42" t="s">
        <v>264</v>
      </c>
      <c r="G88" s="111"/>
      <c r="H88" s="112">
        <v>60</v>
      </c>
      <c r="I88" s="143">
        <v>8</v>
      </c>
      <c r="J88" s="112">
        <v>60</v>
      </c>
      <c r="K88" s="143">
        <v>8</v>
      </c>
      <c r="L88" s="143">
        <v>242</v>
      </c>
      <c r="M88" s="143">
        <v>154</v>
      </c>
      <c r="N88" s="146">
        <v>51.01</v>
      </c>
      <c r="O88" s="112">
        <v>48.49</v>
      </c>
      <c r="P88" s="143">
        <v>242</v>
      </c>
      <c r="Q88" s="143">
        <v>154</v>
      </c>
      <c r="R88" s="146">
        <v>51.01</v>
      </c>
      <c r="S88" s="112">
        <v>48.49</v>
      </c>
      <c r="V88" s="156"/>
    </row>
    <row r="89" s="2" customFormat="1" ht="15.6" customHeight="1" spans="1:22">
      <c r="A89" s="45"/>
      <c r="B89" s="35"/>
      <c r="C89" s="34"/>
      <c r="D89" s="36"/>
      <c r="E89" s="37" t="s">
        <v>252</v>
      </c>
      <c r="F89" s="37"/>
      <c r="G89" s="406"/>
      <c r="H89" s="222">
        <v>60</v>
      </c>
      <c r="I89" s="148">
        <v>8</v>
      </c>
      <c r="J89" s="222">
        <v>60</v>
      </c>
      <c r="K89" s="148">
        <v>8</v>
      </c>
      <c r="L89" s="148">
        <v>290</v>
      </c>
      <c r="M89" s="148">
        <v>195.5</v>
      </c>
      <c r="N89" s="524">
        <v>50.2</v>
      </c>
      <c r="O89" s="222">
        <v>49.5</v>
      </c>
      <c r="P89" s="148">
        <v>290</v>
      </c>
      <c r="Q89" s="148">
        <v>195.5</v>
      </c>
      <c r="R89" s="524">
        <v>50.2</v>
      </c>
      <c r="S89" s="222">
        <v>49.5</v>
      </c>
      <c r="V89" s="509"/>
    </row>
    <row r="90" ht="15.6" customHeight="1" spans="1:22">
      <c r="A90" s="48">
        <f>A88</f>
        <v>608</v>
      </c>
      <c r="B90" s="40" t="s">
        <v>172</v>
      </c>
      <c r="C90" s="31" t="s">
        <v>256</v>
      </c>
      <c r="D90" s="41" t="s">
        <v>132</v>
      </c>
      <c r="E90" s="42" t="s">
        <v>265</v>
      </c>
      <c r="F90" s="42" t="s">
        <v>266</v>
      </c>
      <c r="G90" s="111"/>
      <c r="H90" s="112">
        <v>60</v>
      </c>
      <c r="I90" s="143">
        <v>8</v>
      </c>
      <c r="J90" s="112">
        <v>60</v>
      </c>
      <c r="K90" s="143">
        <v>8</v>
      </c>
      <c r="L90" s="143">
        <v>290</v>
      </c>
      <c r="M90" s="143">
        <v>195.5</v>
      </c>
      <c r="N90" s="526">
        <v>50.2</v>
      </c>
      <c r="O90" s="171">
        <v>49.5</v>
      </c>
      <c r="P90" s="143">
        <v>290</v>
      </c>
      <c r="Q90" s="143">
        <v>195.5</v>
      </c>
      <c r="R90" s="526">
        <v>50.2</v>
      </c>
      <c r="S90" s="171">
        <v>49.5</v>
      </c>
      <c r="V90" s="156"/>
    </row>
    <row r="91" s="2" customFormat="1" ht="15.6" customHeight="1" spans="1:22">
      <c r="A91" s="45"/>
      <c r="B91" s="35"/>
      <c r="C91" s="34"/>
      <c r="D91" s="36"/>
      <c r="E91" s="37" t="s">
        <v>252</v>
      </c>
      <c r="F91" s="37" t="s">
        <v>253</v>
      </c>
      <c r="G91" s="406"/>
      <c r="H91" s="222" t="s">
        <v>254</v>
      </c>
      <c r="I91" s="302" t="s">
        <v>105</v>
      </c>
      <c r="J91" s="222" t="s">
        <v>254</v>
      </c>
      <c r="K91" s="148" t="s">
        <v>105</v>
      </c>
      <c r="L91" s="148">
        <v>253</v>
      </c>
      <c r="M91" s="148">
        <v>195.5</v>
      </c>
      <c r="N91" s="525" t="s">
        <v>255</v>
      </c>
      <c r="O91" s="222">
        <v>49.5</v>
      </c>
      <c r="P91" s="148">
        <v>253</v>
      </c>
      <c r="Q91" s="148">
        <v>195.5</v>
      </c>
      <c r="R91" s="524" t="s">
        <v>255</v>
      </c>
      <c r="S91" s="222">
        <v>49.5</v>
      </c>
      <c r="V91" s="509"/>
    </row>
    <row r="92" ht="15.6" customHeight="1" spans="1:22">
      <c r="A92" s="48">
        <f t="shared" ref="A92:A96" si="3">A90</f>
        <v>608</v>
      </c>
      <c r="B92" s="40" t="s">
        <v>172</v>
      </c>
      <c r="C92" s="31" t="s">
        <v>256</v>
      </c>
      <c r="D92" s="41" t="s">
        <v>135</v>
      </c>
      <c r="E92" s="42" t="s">
        <v>267</v>
      </c>
      <c r="F92" s="42" t="s">
        <v>268</v>
      </c>
      <c r="G92" s="111"/>
      <c r="H92" s="112">
        <v>60</v>
      </c>
      <c r="I92" s="143">
        <v>8</v>
      </c>
      <c r="J92" s="112">
        <v>60</v>
      </c>
      <c r="K92" s="143">
        <v>8</v>
      </c>
      <c r="L92" s="195">
        <v>253</v>
      </c>
      <c r="M92" s="195">
        <v>195.5</v>
      </c>
      <c r="N92" s="526">
        <v>50.2</v>
      </c>
      <c r="O92" s="171">
        <v>49.5</v>
      </c>
      <c r="P92" s="195">
        <v>253</v>
      </c>
      <c r="Q92" s="195">
        <v>195.5</v>
      </c>
      <c r="R92" s="526">
        <v>50.2</v>
      </c>
      <c r="S92" s="171">
        <v>49.5</v>
      </c>
      <c r="V92" s="156"/>
    </row>
    <row r="93" s="2" customFormat="1" ht="15.6" customHeight="1" spans="1:22">
      <c r="A93" s="45"/>
      <c r="B93" s="35"/>
      <c r="C93" s="34"/>
      <c r="D93" s="36"/>
      <c r="E93" s="37" t="s">
        <v>252</v>
      </c>
      <c r="F93" s="37"/>
      <c r="G93" s="406"/>
      <c r="H93" s="222"/>
      <c r="I93" s="302"/>
      <c r="J93" s="222"/>
      <c r="K93" s="148"/>
      <c r="L93" s="148"/>
      <c r="M93" s="148"/>
      <c r="N93" s="524"/>
      <c r="O93" s="222"/>
      <c r="P93" s="148"/>
      <c r="Q93" s="148"/>
      <c r="R93" s="524"/>
      <c r="S93" s="222"/>
      <c r="V93" s="509"/>
    </row>
    <row r="94" ht="15.6" customHeight="1" spans="1:22">
      <c r="A94" s="48">
        <f t="shared" si="3"/>
        <v>608</v>
      </c>
      <c r="B94" s="40" t="s">
        <v>172</v>
      </c>
      <c r="C94" s="31" t="s">
        <v>256</v>
      </c>
      <c r="D94" s="41" t="s">
        <v>138</v>
      </c>
      <c r="E94" s="42" t="s">
        <v>269</v>
      </c>
      <c r="F94" s="42" t="s">
        <v>270</v>
      </c>
      <c r="G94" s="111"/>
      <c r="H94" s="112">
        <v>60</v>
      </c>
      <c r="I94" s="143">
        <v>8</v>
      </c>
      <c r="J94" s="112">
        <v>60</v>
      </c>
      <c r="K94" s="143">
        <v>8</v>
      </c>
      <c r="L94" s="143">
        <v>275</v>
      </c>
      <c r="M94" s="143">
        <v>195.5</v>
      </c>
      <c r="N94" s="526">
        <v>50.2</v>
      </c>
      <c r="O94" s="112">
        <v>49.5</v>
      </c>
      <c r="P94" s="143">
        <v>275</v>
      </c>
      <c r="Q94" s="143">
        <v>195.5</v>
      </c>
      <c r="R94" s="526">
        <v>50.2</v>
      </c>
      <c r="S94" s="112">
        <v>49.5</v>
      </c>
      <c r="V94" s="156"/>
    </row>
    <row r="95" s="3" customFormat="1" ht="15.6" customHeight="1" spans="1:22">
      <c r="A95" s="45"/>
      <c r="B95" s="35"/>
      <c r="C95" s="34"/>
      <c r="D95" s="36"/>
      <c r="E95" s="37"/>
      <c r="F95" s="37"/>
      <c r="G95" s="406"/>
      <c r="H95" s="222"/>
      <c r="I95" s="148"/>
      <c r="J95" s="222"/>
      <c r="K95" s="148"/>
      <c r="L95" s="148"/>
      <c r="M95" s="148"/>
      <c r="N95" s="524"/>
      <c r="O95" s="222"/>
      <c r="P95" s="148"/>
      <c r="Q95" s="148"/>
      <c r="R95" s="524"/>
      <c r="S95" s="222"/>
      <c r="T95" s="2"/>
      <c r="U95" s="2"/>
      <c r="V95" s="509"/>
    </row>
    <row r="96" customFormat="1" ht="15.6" customHeight="1" spans="1:22">
      <c r="A96" s="48">
        <f t="shared" si="3"/>
        <v>608</v>
      </c>
      <c r="B96" s="40"/>
      <c r="C96" s="31" t="s">
        <v>256</v>
      </c>
      <c r="D96" s="41" t="s">
        <v>231</v>
      </c>
      <c r="E96" s="42" t="s">
        <v>271</v>
      </c>
      <c r="F96" s="42" t="s">
        <v>272</v>
      </c>
      <c r="G96" s="111"/>
      <c r="H96" s="112"/>
      <c r="I96" s="143"/>
      <c r="J96" s="112"/>
      <c r="K96" s="143"/>
      <c r="L96" s="143"/>
      <c r="M96" s="143"/>
      <c r="N96" s="146"/>
      <c r="O96" s="112"/>
      <c r="P96" s="143"/>
      <c r="Q96" s="143"/>
      <c r="R96" s="146"/>
      <c r="S96" s="112"/>
      <c r="T96" s="12"/>
      <c r="U96" s="12"/>
      <c r="V96" s="156"/>
    </row>
    <row r="97" s="3" customFormat="1" ht="15.6" customHeight="1" spans="1:22">
      <c r="A97" s="45"/>
      <c r="B97" s="35"/>
      <c r="C97" s="34"/>
      <c r="D97" s="36"/>
      <c r="E97" s="37"/>
      <c r="F97" s="37"/>
      <c r="G97" s="406"/>
      <c r="H97" s="222"/>
      <c r="I97" s="148"/>
      <c r="J97" s="222"/>
      <c r="K97" s="148"/>
      <c r="L97" s="148"/>
      <c r="M97" s="148"/>
      <c r="N97" s="524"/>
      <c r="O97" s="222"/>
      <c r="P97" s="148"/>
      <c r="Q97" s="148"/>
      <c r="R97" s="524"/>
      <c r="S97" s="222"/>
      <c r="T97" s="2"/>
      <c r="U97" s="2"/>
      <c r="V97" s="509"/>
    </row>
    <row r="98" customFormat="1" ht="15.6" customHeight="1" spans="1:22">
      <c r="A98" s="48">
        <f>A96</f>
        <v>608</v>
      </c>
      <c r="B98" s="40"/>
      <c r="C98" s="31" t="s">
        <v>256</v>
      </c>
      <c r="D98" s="41" t="s">
        <v>166</v>
      </c>
      <c r="E98" s="42" t="s">
        <v>273</v>
      </c>
      <c r="F98" s="42" t="s">
        <v>274</v>
      </c>
      <c r="G98" s="111"/>
      <c r="H98" s="112"/>
      <c r="I98" s="143"/>
      <c r="J98" s="112"/>
      <c r="K98" s="143"/>
      <c r="L98" s="143"/>
      <c r="M98" s="143"/>
      <c r="N98" s="146"/>
      <c r="O98" s="112"/>
      <c r="P98" s="143"/>
      <c r="Q98" s="143"/>
      <c r="R98" s="146"/>
      <c r="S98" s="112"/>
      <c r="T98" s="12"/>
      <c r="U98" s="12"/>
      <c r="V98" s="156"/>
    </row>
    <row r="99" s="2" customFormat="1" ht="15.6" customHeight="1" spans="1:22">
      <c r="A99" s="45"/>
      <c r="B99" s="35"/>
      <c r="C99" s="34"/>
      <c r="D99" s="36"/>
      <c r="E99" s="37" t="s">
        <v>252</v>
      </c>
      <c r="F99" s="37" t="s">
        <v>275</v>
      </c>
      <c r="G99" s="406"/>
      <c r="H99" s="222" t="s">
        <v>254</v>
      </c>
      <c r="I99" s="302" t="s">
        <v>105</v>
      </c>
      <c r="J99" s="222" t="s">
        <v>254</v>
      </c>
      <c r="K99" s="148" t="s">
        <v>105</v>
      </c>
      <c r="L99" s="148">
        <v>253</v>
      </c>
      <c r="M99" s="148">
        <v>195.5</v>
      </c>
      <c r="N99" s="528" t="s">
        <v>276</v>
      </c>
      <c r="O99" s="222">
        <v>48.5</v>
      </c>
      <c r="P99" s="148">
        <v>253</v>
      </c>
      <c r="Q99" s="148">
        <v>195.5</v>
      </c>
      <c r="R99" s="528" t="s">
        <v>276</v>
      </c>
      <c r="S99" s="222">
        <v>48.5</v>
      </c>
      <c r="V99" s="509"/>
    </row>
    <row r="100" customFormat="1" ht="15.6" customHeight="1" spans="1:22">
      <c r="A100" s="48">
        <f>A94</f>
        <v>608</v>
      </c>
      <c r="B100" s="40" t="s">
        <v>172</v>
      </c>
      <c r="C100" s="31" t="s">
        <v>256</v>
      </c>
      <c r="D100" s="41" t="s">
        <v>169</v>
      </c>
      <c r="E100" s="42" t="s">
        <v>277</v>
      </c>
      <c r="F100" s="42" t="s">
        <v>256</v>
      </c>
      <c r="G100" s="111"/>
      <c r="H100" s="112">
        <v>60</v>
      </c>
      <c r="I100" s="143">
        <v>8</v>
      </c>
      <c r="J100" s="112">
        <v>60</v>
      </c>
      <c r="K100" s="143">
        <v>8</v>
      </c>
      <c r="L100" s="195">
        <v>253</v>
      </c>
      <c r="M100" s="195">
        <v>195.5</v>
      </c>
      <c r="N100" s="526">
        <v>50.5</v>
      </c>
      <c r="O100" s="526">
        <v>48.5</v>
      </c>
      <c r="P100" s="195">
        <v>253</v>
      </c>
      <c r="Q100" s="195">
        <v>195.5</v>
      </c>
      <c r="R100" s="526">
        <v>50.5</v>
      </c>
      <c r="S100" s="171">
        <v>48.5</v>
      </c>
      <c r="T100" s="26"/>
      <c r="U100" s="26"/>
      <c r="V100" s="156"/>
    </row>
    <row r="101" s="3" customFormat="1" ht="15.6" customHeight="1" spans="1:22">
      <c r="A101" s="45"/>
      <c r="B101" s="35"/>
      <c r="C101" s="34"/>
      <c r="D101" s="36"/>
      <c r="E101" s="37"/>
      <c r="F101" s="37" t="s">
        <v>253</v>
      </c>
      <c r="G101" s="406"/>
      <c r="H101" s="222" t="s">
        <v>254</v>
      </c>
      <c r="I101" s="302" t="s">
        <v>105</v>
      </c>
      <c r="J101" s="222" t="s">
        <v>254</v>
      </c>
      <c r="K101" s="148" t="s">
        <v>105</v>
      </c>
      <c r="L101" s="148">
        <v>280</v>
      </c>
      <c r="M101" s="148">
        <v>195.5</v>
      </c>
      <c r="N101" s="525" t="s">
        <v>255</v>
      </c>
      <c r="O101" s="222">
        <v>49.5</v>
      </c>
      <c r="P101" s="148">
        <v>280</v>
      </c>
      <c r="Q101" s="148">
        <v>195.5</v>
      </c>
      <c r="R101" s="524" t="s">
        <v>255</v>
      </c>
      <c r="S101" s="222">
        <v>49.5</v>
      </c>
      <c r="T101" s="2"/>
      <c r="U101" s="2"/>
      <c r="V101" s="509"/>
    </row>
    <row r="102" customFormat="1" ht="15.6" customHeight="1" spans="1:22">
      <c r="A102" s="31">
        <f>A100</f>
        <v>608</v>
      </c>
      <c r="B102" s="40" t="s">
        <v>172</v>
      </c>
      <c r="C102" s="31" t="s">
        <v>256</v>
      </c>
      <c r="D102" s="41" t="s">
        <v>172</v>
      </c>
      <c r="E102" s="42" t="s">
        <v>278</v>
      </c>
      <c r="F102" s="42" t="s">
        <v>279</v>
      </c>
      <c r="G102" s="111"/>
      <c r="H102" s="112">
        <v>60</v>
      </c>
      <c r="I102" s="143">
        <v>8</v>
      </c>
      <c r="J102" s="112">
        <v>60</v>
      </c>
      <c r="K102" s="143">
        <v>8</v>
      </c>
      <c r="L102" s="234">
        <v>280</v>
      </c>
      <c r="M102" s="195">
        <v>195.5</v>
      </c>
      <c r="N102" s="526">
        <v>50.2</v>
      </c>
      <c r="O102" s="171">
        <v>49.5</v>
      </c>
      <c r="P102" s="234">
        <v>280</v>
      </c>
      <c r="Q102" s="195">
        <v>195.5</v>
      </c>
      <c r="R102" s="526">
        <v>50.2</v>
      </c>
      <c r="S102" s="171">
        <v>49.5</v>
      </c>
      <c r="T102" s="26"/>
      <c r="U102" s="26"/>
      <c r="V102" s="156"/>
    </row>
    <row r="103" s="2" customFormat="1" ht="15.6" customHeight="1" spans="1:22">
      <c r="A103" s="34"/>
      <c r="B103" s="35"/>
      <c r="C103" s="49"/>
      <c r="D103" s="36"/>
      <c r="E103" s="37" t="s">
        <v>280</v>
      </c>
      <c r="F103" s="37" t="s">
        <v>281</v>
      </c>
      <c r="G103" s="406"/>
      <c r="H103" s="222" t="s">
        <v>282</v>
      </c>
      <c r="I103" s="148" t="s">
        <v>283</v>
      </c>
      <c r="J103" s="222" t="s">
        <v>282</v>
      </c>
      <c r="K103" s="148" t="s">
        <v>283</v>
      </c>
      <c r="L103" s="148">
        <v>253</v>
      </c>
      <c r="M103" s="519">
        <v>195.5</v>
      </c>
      <c r="N103" s="524">
        <v>50.05</v>
      </c>
      <c r="O103" s="222">
        <v>47.5</v>
      </c>
      <c r="P103" s="148">
        <v>253</v>
      </c>
      <c r="Q103" s="519">
        <v>195.5</v>
      </c>
      <c r="R103" s="524">
        <v>50.05</v>
      </c>
      <c r="S103" s="222">
        <v>47.5</v>
      </c>
      <c r="V103" s="509"/>
    </row>
    <row r="104" ht="15.6" customHeight="1" spans="1:22">
      <c r="A104" s="59">
        <f>A88</f>
        <v>608</v>
      </c>
      <c r="B104" s="58" t="s">
        <v>175</v>
      </c>
      <c r="C104" s="119" t="s">
        <v>284</v>
      </c>
      <c r="D104" s="60" t="s">
        <v>109</v>
      </c>
      <c r="E104" s="61" t="s">
        <v>280</v>
      </c>
      <c r="F104" s="61" t="s">
        <v>284</v>
      </c>
      <c r="G104" s="111"/>
      <c r="H104" s="112">
        <v>60</v>
      </c>
      <c r="I104" s="143">
        <v>8</v>
      </c>
      <c r="J104" s="112">
        <v>60</v>
      </c>
      <c r="K104" s="143">
        <v>8</v>
      </c>
      <c r="L104" s="143">
        <v>253</v>
      </c>
      <c r="M104" s="143">
        <v>195.5</v>
      </c>
      <c r="N104" s="146">
        <v>50.05</v>
      </c>
      <c r="O104" s="112">
        <v>47.5</v>
      </c>
      <c r="P104" s="143">
        <v>253</v>
      </c>
      <c r="Q104" s="143">
        <v>195.5</v>
      </c>
      <c r="R104" s="146">
        <v>50.05</v>
      </c>
      <c r="S104" s="112">
        <v>47.5</v>
      </c>
      <c r="V104" s="156"/>
    </row>
    <row r="105" s="2" customFormat="1" ht="15.6" customHeight="1" spans="1:22">
      <c r="A105" s="34"/>
      <c r="B105" s="35"/>
      <c r="C105" s="49"/>
      <c r="D105" s="36"/>
      <c r="E105" s="37" t="s">
        <v>285</v>
      </c>
      <c r="F105" s="37" t="s">
        <v>286</v>
      </c>
      <c r="G105" s="406"/>
      <c r="H105" s="222" t="s">
        <v>181</v>
      </c>
      <c r="I105" s="222" t="s">
        <v>287</v>
      </c>
      <c r="J105" s="222" t="s">
        <v>181</v>
      </c>
      <c r="K105" s="222" t="s">
        <v>287</v>
      </c>
      <c r="L105" s="222" t="s">
        <v>181</v>
      </c>
      <c r="M105" s="222" t="s">
        <v>181</v>
      </c>
      <c r="N105" s="222" t="s">
        <v>181</v>
      </c>
      <c r="O105" s="222" t="s">
        <v>181</v>
      </c>
      <c r="P105" s="222" t="s">
        <v>181</v>
      </c>
      <c r="Q105" s="222" t="s">
        <v>181</v>
      </c>
      <c r="R105" s="222" t="s">
        <v>181</v>
      </c>
      <c r="S105" s="222" t="s">
        <v>181</v>
      </c>
      <c r="V105" s="509"/>
    </row>
    <row r="106" ht="15.6" customHeight="1" spans="1:22">
      <c r="A106" s="31">
        <f>A86</f>
        <v>608</v>
      </c>
      <c r="B106" s="40" t="s">
        <v>175</v>
      </c>
      <c r="C106" s="31" t="s">
        <v>284</v>
      </c>
      <c r="D106" s="41" t="s">
        <v>120</v>
      </c>
      <c r="E106" s="42" t="s">
        <v>285</v>
      </c>
      <c r="F106" s="42" t="s">
        <v>286</v>
      </c>
      <c r="G106" s="111"/>
      <c r="H106" s="112">
        <v>60</v>
      </c>
      <c r="I106" s="143">
        <v>8</v>
      </c>
      <c r="J106" s="112">
        <v>60</v>
      </c>
      <c r="K106" s="143">
        <v>8</v>
      </c>
      <c r="L106" s="143">
        <v>253</v>
      </c>
      <c r="M106" s="143">
        <v>195.5</v>
      </c>
      <c r="N106" s="146">
        <v>50.1</v>
      </c>
      <c r="O106" s="112">
        <v>47.5</v>
      </c>
      <c r="P106" s="143">
        <v>253</v>
      </c>
      <c r="Q106" s="143">
        <v>195.5</v>
      </c>
      <c r="R106" s="146">
        <v>50.1</v>
      </c>
      <c r="S106" s="112">
        <v>47.5</v>
      </c>
      <c r="V106" s="156"/>
    </row>
    <row r="107" s="3" customFormat="1" ht="15.6" customHeight="1" spans="1:22">
      <c r="A107" s="34"/>
      <c r="B107" s="35"/>
      <c r="C107" s="49"/>
      <c r="D107" s="36"/>
      <c r="E107" s="37"/>
      <c r="F107" s="37"/>
      <c r="G107" s="406"/>
      <c r="H107" s="222"/>
      <c r="I107" s="148"/>
      <c r="J107" s="222"/>
      <c r="K107" s="148"/>
      <c r="L107" s="148"/>
      <c r="M107" s="148"/>
      <c r="N107" s="524"/>
      <c r="O107" s="222"/>
      <c r="P107" s="148"/>
      <c r="Q107" s="148"/>
      <c r="R107" s="524"/>
      <c r="S107" s="222"/>
      <c r="T107" s="2"/>
      <c r="U107" s="2"/>
      <c r="V107" s="509"/>
    </row>
    <row r="108" customFormat="1" ht="15.6" customHeight="1" spans="1:22">
      <c r="A108" s="31">
        <f>A88</f>
        <v>608</v>
      </c>
      <c r="B108" s="40"/>
      <c r="C108" s="31" t="s">
        <v>284</v>
      </c>
      <c r="D108" s="41" t="s">
        <v>126</v>
      </c>
      <c r="E108" s="42" t="s">
        <v>288</v>
      </c>
      <c r="F108" s="42" t="s">
        <v>289</v>
      </c>
      <c r="G108" s="111"/>
      <c r="H108" s="112"/>
      <c r="I108" s="143"/>
      <c r="J108" s="112"/>
      <c r="K108" s="143"/>
      <c r="L108" s="143"/>
      <c r="M108" s="143"/>
      <c r="N108" s="146"/>
      <c r="O108" s="112"/>
      <c r="P108" s="143"/>
      <c r="Q108" s="143"/>
      <c r="R108" s="146"/>
      <c r="S108" s="112"/>
      <c r="T108" s="12"/>
      <c r="U108" s="12"/>
      <c r="V108" s="156"/>
    </row>
    <row r="109" s="2" customFormat="1" ht="15.6" customHeight="1" spans="1:22">
      <c r="A109" s="34"/>
      <c r="B109" s="35"/>
      <c r="C109" s="49"/>
      <c r="D109" s="36"/>
      <c r="E109" s="37" t="s">
        <v>290</v>
      </c>
      <c r="F109" s="37" t="s">
        <v>291</v>
      </c>
      <c r="G109" s="406"/>
      <c r="H109" s="222" t="s">
        <v>282</v>
      </c>
      <c r="I109" s="148" t="s">
        <v>283</v>
      </c>
      <c r="J109" s="222" t="s">
        <v>282</v>
      </c>
      <c r="K109" s="148" t="s">
        <v>283</v>
      </c>
      <c r="L109" s="148">
        <v>253</v>
      </c>
      <c r="M109" s="519">
        <v>195.5</v>
      </c>
      <c r="N109" s="519">
        <v>51.5</v>
      </c>
      <c r="O109" s="222">
        <v>47.5</v>
      </c>
      <c r="P109" s="148">
        <v>253</v>
      </c>
      <c r="Q109" s="519">
        <v>195.5</v>
      </c>
      <c r="R109" s="519">
        <v>51.5</v>
      </c>
      <c r="S109" s="222">
        <v>47.5</v>
      </c>
      <c r="V109" s="509"/>
    </row>
    <row r="110" customFormat="1" ht="15.6" customHeight="1" spans="1:22">
      <c r="A110" s="59">
        <f>A94</f>
        <v>608</v>
      </c>
      <c r="B110" s="58" t="s">
        <v>175</v>
      </c>
      <c r="C110" s="119" t="s">
        <v>284</v>
      </c>
      <c r="D110" s="60" t="s">
        <v>129</v>
      </c>
      <c r="E110" s="61" t="s">
        <v>290</v>
      </c>
      <c r="F110" s="61" t="s">
        <v>291</v>
      </c>
      <c r="G110" s="111"/>
      <c r="H110" s="112">
        <v>60</v>
      </c>
      <c r="I110" s="143">
        <v>8</v>
      </c>
      <c r="J110" s="112">
        <v>60</v>
      </c>
      <c r="K110" s="143">
        <v>8</v>
      </c>
      <c r="L110" s="143">
        <v>253</v>
      </c>
      <c r="M110" s="143">
        <v>195.5</v>
      </c>
      <c r="N110" s="112">
        <v>51.5</v>
      </c>
      <c r="O110" s="112">
        <v>47.5</v>
      </c>
      <c r="P110" s="143">
        <v>253</v>
      </c>
      <c r="Q110" s="143">
        <v>195.5</v>
      </c>
      <c r="R110" s="112">
        <v>51.5</v>
      </c>
      <c r="S110" s="112">
        <v>47.5</v>
      </c>
      <c r="T110" s="26"/>
      <c r="U110" s="26"/>
      <c r="V110" s="156"/>
    </row>
    <row r="111" s="2" customFormat="1" ht="15.6" customHeight="1" spans="1:22">
      <c r="A111" s="34"/>
      <c r="B111" s="35"/>
      <c r="C111" s="49"/>
      <c r="D111" s="36"/>
      <c r="E111" s="37" t="s">
        <v>280</v>
      </c>
      <c r="F111" s="37" t="s">
        <v>281</v>
      </c>
      <c r="G111" s="406"/>
      <c r="H111" s="222" t="s">
        <v>282</v>
      </c>
      <c r="I111" s="148" t="s">
        <v>283</v>
      </c>
      <c r="J111" s="222" t="s">
        <v>282</v>
      </c>
      <c r="K111" s="148" t="s">
        <v>283</v>
      </c>
      <c r="L111" s="148">
        <v>253</v>
      </c>
      <c r="M111" s="519">
        <v>195.5</v>
      </c>
      <c r="N111" s="524">
        <v>50.05</v>
      </c>
      <c r="O111" s="222">
        <v>47.5</v>
      </c>
      <c r="P111" s="148">
        <v>253</v>
      </c>
      <c r="Q111" s="519">
        <v>195.5</v>
      </c>
      <c r="R111" s="524">
        <v>50.05</v>
      </c>
      <c r="S111" s="222">
        <v>47.5</v>
      </c>
      <c r="V111" s="509"/>
    </row>
    <row r="112" customFormat="1" ht="15.6" customHeight="1" spans="1:22">
      <c r="A112" s="120">
        <f>A4</f>
        <v>608</v>
      </c>
      <c r="B112" s="121" t="s">
        <v>175</v>
      </c>
      <c r="C112" s="122" t="s">
        <v>284</v>
      </c>
      <c r="D112" s="123" t="s">
        <v>132</v>
      </c>
      <c r="E112" s="124" t="s">
        <v>292</v>
      </c>
      <c r="F112" s="124" t="s">
        <v>293</v>
      </c>
      <c r="G112" s="523"/>
      <c r="H112" s="252">
        <v>60</v>
      </c>
      <c r="I112" s="237">
        <v>8</v>
      </c>
      <c r="J112" s="252">
        <v>60</v>
      </c>
      <c r="K112" s="237">
        <v>8</v>
      </c>
      <c r="L112" s="237">
        <v>253</v>
      </c>
      <c r="M112" s="237">
        <v>195.5</v>
      </c>
      <c r="N112" s="252">
        <v>50.05</v>
      </c>
      <c r="O112" s="252">
        <v>47.5</v>
      </c>
      <c r="P112" s="237">
        <v>253</v>
      </c>
      <c r="Q112" s="237">
        <v>195.5</v>
      </c>
      <c r="R112" s="252">
        <v>50.05</v>
      </c>
      <c r="S112" s="252">
        <v>47.5</v>
      </c>
      <c r="T112" s="26"/>
      <c r="U112" s="26"/>
      <c r="V112" s="156"/>
    </row>
    <row r="113" s="3" customFormat="1" ht="15.6" customHeight="1" spans="1:22">
      <c r="A113" s="34"/>
      <c r="B113" s="35"/>
      <c r="C113" s="49"/>
      <c r="D113" s="36"/>
      <c r="E113" s="37"/>
      <c r="F113" s="37"/>
      <c r="G113" s="406"/>
      <c r="H113" s="222"/>
      <c r="I113" s="148"/>
      <c r="J113" s="222"/>
      <c r="K113" s="148"/>
      <c r="L113" s="148"/>
      <c r="M113" s="148"/>
      <c r="N113" s="222"/>
      <c r="O113" s="222"/>
      <c r="P113" s="148"/>
      <c r="Q113" s="148"/>
      <c r="R113" s="222"/>
      <c r="S113" s="222"/>
      <c r="T113" s="2"/>
      <c r="U113" s="2"/>
      <c r="V113" s="509"/>
    </row>
    <row r="114" customFormat="1" ht="15.6" customHeight="1" spans="1:22">
      <c r="A114" s="120">
        <f>A4</f>
        <v>608</v>
      </c>
      <c r="B114" s="121"/>
      <c r="C114" s="122" t="s">
        <v>284</v>
      </c>
      <c r="D114" s="123" t="s">
        <v>135</v>
      </c>
      <c r="E114" s="124" t="s">
        <v>294</v>
      </c>
      <c r="F114" s="124" t="s">
        <v>295</v>
      </c>
      <c r="G114" s="523"/>
      <c r="H114" s="252"/>
      <c r="I114" s="237"/>
      <c r="J114" s="252"/>
      <c r="K114" s="237"/>
      <c r="L114" s="237"/>
      <c r="M114" s="237"/>
      <c r="N114" s="252"/>
      <c r="O114" s="252"/>
      <c r="P114" s="237"/>
      <c r="Q114" s="237"/>
      <c r="R114" s="252"/>
      <c r="S114" s="252"/>
      <c r="T114" s="26"/>
      <c r="U114" s="26"/>
      <c r="V114" s="156"/>
    </row>
    <row r="115" s="2" customFormat="1" ht="15.6" customHeight="1" spans="1:22">
      <c r="A115" s="34"/>
      <c r="B115" s="35"/>
      <c r="C115" s="49"/>
      <c r="D115" s="36"/>
      <c r="E115" s="37" t="s">
        <v>290</v>
      </c>
      <c r="F115" s="37" t="s">
        <v>291</v>
      </c>
      <c r="G115" s="406"/>
      <c r="H115" s="222" t="s">
        <v>282</v>
      </c>
      <c r="I115" s="148" t="s">
        <v>283</v>
      </c>
      <c r="J115" s="222" t="s">
        <v>282</v>
      </c>
      <c r="K115" s="148" t="s">
        <v>283</v>
      </c>
      <c r="L115" s="148">
        <v>253</v>
      </c>
      <c r="M115" s="519">
        <v>195.5</v>
      </c>
      <c r="N115" s="519">
        <v>51.5</v>
      </c>
      <c r="O115" s="222">
        <v>47.5</v>
      </c>
      <c r="P115" s="148">
        <v>253</v>
      </c>
      <c r="Q115" s="519">
        <v>195.5</v>
      </c>
      <c r="R115" s="519">
        <v>51.5</v>
      </c>
      <c r="S115" s="222">
        <v>47.5</v>
      </c>
      <c r="V115" s="509"/>
    </row>
    <row r="116" customFormat="1" ht="15.6" customHeight="1" spans="1:22">
      <c r="A116" s="120">
        <f>A4</f>
        <v>608</v>
      </c>
      <c r="B116" s="121" t="s">
        <v>175</v>
      </c>
      <c r="C116" s="122" t="s">
        <v>284</v>
      </c>
      <c r="D116" s="123" t="s">
        <v>138</v>
      </c>
      <c r="E116" s="124" t="s">
        <v>296</v>
      </c>
      <c r="F116" s="124" t="s">
        <v>297</v>
      </c>
      <c r="G116" s="523"/>
      <c r="H116" s="252">
        <v>60</v>
      </c>
      <c r="I116" s="237">
        <v>8</v>
      </c>
      <c r="J116" s="252">
        <v>60</v>
      </c>
      <c r="K116" s="237">
        <v>8</v>
      </c>
      <c r="L116" s="237">
        <v>253</v>
      </c>
      <c r="M116" s="237">
        <v>195.5</v>
      </c>
      <c r="N116" s="252">
        <v>51.5</v>
      </c>
      <c r="O116" s="252">
        <v>47.5</v>
      </c>
      <c r="P116" s="237">
        <v>253</v>
      </c>
      <c r="Q116" s="237">
        <v>195.5</v>
      </c>
      <c r="R116" s="252">
        <v>51.5</v>
      </c>
      <c r="S116" s="252">
        <v>47.5</v>
      </c>
      <c r="T116" s="26"/>
      <c r="U116" s="26"/>
      <c r="V116" s="156"/>
    </row>
    <row r="117" s="13" customFormat="1" ht="15.6" customHeight="1" spans="1:22">
      <c r="A117" s="132"/>
      <c r="B117" s="128"/>
      <c r="C117" s="127"/>
      <c r="D117" s="129"/>
      <c r="E117" s="130" t="s">
        <v>298</v>
      </c>
      <c r="F117" s="130" t="s">
        <v>299</v>
      </c>
      <c r="G117" s="134"/>
      <c r="H117" s="257" t="s">
        <v>300</v>
      </c>
      <c r="I117" s="329" t="s">
        <v>105</v>
      </c>
      <c r="J117" s="257" t="s">
        <v>300</v>
      </c>
      <c r="K117" s="329" t="s">
        <v>105</v>
      </c>
      <c r="L117" s="256">
        <v>253</v>
      </c>
      <c r="M117" s="256">
        <v>195.5</v>
      </c>
      <c r="N117" s="529">
        <v>50.05</v>
      </c>
      <c r="O117" s="169">
        <v>49</v>
      </c>
      <c r="P117" s="256">
        <v>253</v>
      </c>
      <c r="Q117" s="256">
        <v>195.5</v>
      </c>
      <c r="R117" s="529">
        <v>50.05</v>
      </c>
      <c r="S117" s="169">
        <v>49</v>
      </c>
      <c r="V117" s="168"/>
    </row>
    <row r="118" ht="15.6" customHeight="1" spans="1:22">
      <c r="A118" s="48">
        <f>A106</f>
        <v>608</v>
      </c>
      <c r="B118" s="40" t="s">
        <v>301</v>
      </c>
      <c r="C118" s="31" t="s">
        <v>302</v>
      </c>
      <c r="D118" s="41" t="s">
        <v>109</v>
      </c>
      <c r="E118" s="42" t="s">
        <v>298</v>
      </c>
      <c r="F118" s="42" t="s">
        <v>299</v>
      </c>
      <c r="G118" s="111"/>
      <c r="H118" s="112">
        <v>60</v>
      </c>
      <c r="I118" s="143">
        <v>8</v>
      </c>
      <c r="J118" s="112">
        <v>60</v>
      </c>
      <c r="K118" s="143">
        <v>8</v>
      </c>
      <c r="L118" s="143">
        <v>253</v>
      </c>
      <c r="M118" s="143">
        <v>195.5</v>
      </c>
      <c r="N118" s="143">
        <v>50.05</v>
      </c>
      <c r="O118" s="143">
        <v>49</v>
      </c>
      <c r="P118" s="143">
        <v>253</v>
      </c>
      <c r="Q118" s="143">
        <v>195.5</v>
      </c>
      <c r="R118" s="143">
        <v>50.05</v>
      </c>
      <c r="S118" s="143">
        <v>49</v>
      </c>
      <c r="V118" s="156"/>
    </row>
    <row r="119" s="14" customFormat="1" ht="15.6" customHeight="1" spans="1:22">
      <c r="A119" s="132"/>
      <c r="B119" s="128"/>
      <c r="C119" s="127"/>
      <c r="D119" s="129"/>
      <c r="E119" s="130"/>
      <c r="F119" s="130"/>
      <c r="G119" s="134"/>
      <c r="H119" s="169"/>
      <c r="I119" s="256"/>
      <c r="J119" s="169"/>
      <c r="K119" s="256"/>
      <c r="L119" s="256"/>
      <c r="M119" s="256"/>
      <c r="N119" s="256"/>
      <c r="O119" s="256"/>
      <c r="P119" s="256"/>
      <c r="Q119" s="256"/>
      <c r="R119" s="256"/>
      <c r="S119" s="256"/>
      <c r="T119" s="13"/>
      <c r="U119" s="13"/>
      <c r="V119" s="168"/>
    </row>
    <row r="120" customFormat="1" ht="15.6" customHeight="1" spans="1:22">
      <c r="A120" s="48">
        <f>A108</f>
        <v>608</v>
      </c>
      <c r="B120" s="40"/>
      <c r="C120" s="31" t="s">
        <v>302</v>
      </c>
      <c r="D120" s="41" t="s">
        <v>120</v>
      </c>
      <c r="E120" s="42" t="s">
        <v>303</v>
      </c>
      <c r="F120" s="42" t="s">
        <v>304</v>
      </c>
      <c r="G120" s="111"/>
      <c r="H120" s="112"/>
      <c r="I120" s="143"/>
      <c r="J120" s="112"/>
      <c r="K120" s="143"/>
      <c r="L120" s="143"/>
      <c r="M120" s="143"/>
      <c r="N120" s="143"/>
      <c r="O120" s="143"/>
      <c r="P120" s="143"/>
      <c r="Q120" s="143"/>
      <c r="R120" s="143"/>
      <c r="S120" s="143"/>
      <c r="T120" s="12"/>
      <c r="U120" s="12"/>
      <c r="V120" s="156"/>
    </row>
    <row r="121" s="14" customFormat="1" ht="15.6" customHeight="1" spans="1:22">
      <c r="A121" s="132"/>
      <c r="B121" s="128"/>
      <c r="C121" s="127"/>
      <c r="D121" s="129"/>
      <c r="E121" s="130"/>
      <c r="F121" s="130"/>
      <c r="G121" s="134"/>
      <c r="H121" s="169"/>
      <c r="I121" s="256"/>
      <c r="J121" s="169"/>
      <c r="K121" s="256"/>
      <c r="L121" s="256"/>
      <c r="M121" s="256"/>
      <c r="N121" s="256"/>
      <c r="O121" s="256"/>
      <c r="P121" s="256"/>
      <c r="Q121" s="256"/>
      <c r="R121" s="256"/>
      <c r="S121" s="256"/>
      <c r="T121" s="13"/>
      <c r="U121" s="13"/>
      <c r="V121" s="168"/>
    </row>
    <row r="122" customFormat="1" ht="15.6" customHeight="1" spans="1:22">
      <c r="A122" s="48">
        <f>A118</f>
        <v>608</v>
      </c>
      <c r="B122" s="40"/>
      <c r="C122" s="31" t="s">
        <v>302</v>
      </c>
      <c r="D122" s="41" t="s">
        <v>126</v>
      </c>
      <c r="E122" s="42" t="s">
        <v>305</v>
      </c>
      <c r="F122" s="42" t="s">
        <v>306</v>
      </c>
      <c r="G122" s="111"/>
      <c r="H122" s="112"/>
      <c r="I122" s="143"/>
      <c r="J122" s="112"/>
      <c r="K122" s="143"/>
      <c r="L122" s="143"/>
      <c r="M122" s="143"/>
      <c r="N122" s="143"/>
      <c r="O122" s="143"/>
      <c r="P122" s="143"/>
      <c r="Q122" s="143"/>
      <c r="R122" s="143"/>
      <c r="S122" s="143"/>
      <c r="T122" s="12"/>
      <c r="U122" s="12"/>
      <c r="V122" s="156"/>
    </row>
    <row r="123" s="13" customFormat="1" ht="15.6" customHeight="1" spans="1:22">
      <c r="A123" s="132"/>
      <c r="B123" s="128"/>
      <c r="C123" s="127"/>
      <c r="D123" s="129"/>
      <c r="E123" s="130" t="s">
        <v>298</v>
      </c>
      <c r="F123" s="130" t="s">
        <v>307</v>
      </c>
      <c r="G123" s="134"/>
      <c r="H123" s="257" t="s">
        <v>300</v>
      </c>
      <c r="I123" s="329" t="s">
        <v>105</v>
      </c>
      <c r="J123" s="257" t="s">
        <v>300</v>
      </c>
      <c r="K123" s="329" t="s">
        <v>105</v>
      </c>
      <c r="L123" s="256">
        <v>253</v>
      </c>
      <c r="M123" s="256">
        <v>195.5</v>
      </c>
      <c r="N123" s="529">
        <v>50.05</v>
      </c>
      <c r="O123" s="169">
        <v>49</v>
      </c>
      <c r="P123" s="256">
        <v>253</v>
      </c>
      <c r="Q123" s="256">
        <v>195.5</v>
      </c>
      <c r="R123" s="529">
        <v>50.05</v>
      </c>
      <c r="S123" s="169">
        <v>49</v>
      </c>
      <c r="V123" s="168"/>
    </row>
    <row r="124" customFormat="1" ht="15.6" customHeight="1" spans="1:22">
      <c r="A124" s="48">
        <f>A118</f>
        <v>608</v>
      </c>
      <c r="B124" s="40" t="s">
        <v>301</v>
      </c>
      <c r="C124" s="31" t="s">
        <v>302</v>
      </c>
      <c r="D124" s="41" t="s">
        <v>129</v>
      </c>
      <c r="E124" s="42" t="s">
        <v>298</v>
      </c>
      <c r="F124" s="42" t="s">
        <v>307</v>
      </c>
      <c r="G124" s="111"/>
      <c r="H124" s="112">
        <v>60</v>
      </c>
      <c r="I124" s="143">
        <v>8</v>
      </c>
      <c r="J124" s="112">
        <v>60</v>
      </c>
      <c r="K124" s="143">
        <v>8</v>
      </c>
      <c r="L124" s="143">
        <v>253</v>
      </c>
      <c r="M124" s="143">
        <v>195.5</v>
      </c>
      <c r="N124" s="143">
        <v>50.05</v>
      </c>
      <c r="O124" s="143">
        <v>49</v>
      </c>
      <c r="P124" s="143">
        <v>253</v>
      </c>
      <c r="Q124" s="143">
        <v>195.5</v>
      </c>
      <c r="R124" s="143">
        <v>50.05</v>
      </c>
      <c r="S124" s="143">
        <v>49</v>
      </c>
      <c r="T124" s="26"/>
      <c r="U124" s="26"/>
      <c r="V124" s="156"/>
    </row>
    <row r="125" s="2" customFormat="1" ht="15.6" customHeight="1" spans="1:22">
      <c r="A125" s="45"/>
      <c r="B125" s="35"/>
      <c r="C125" s="34"/>
      <c r="D125" s="36"/>
      <c r="E125" s="37" t="s">
        <v>308</v>
      </c>
      <c r="F125" s="37" t="s">
        <v>309</v>
      </c>
      <c r="G125" s="406"/>
      <c r="H125" s="222" t="s">
        <v>282</v>
      </c>
      <c r="I125" s="148" t="s">
        <v>310</v>
      </c>
      <c r="J125" s="222" t="s">
        <v>311</v>
      </c>
      <c r="K125" s="148" t="s">
        <v>310</v>
      </c>
      <c r="L125" s="148" t="s">
        <v>312</v>
      </c>
      <c r="M125" s="148" t="s">
        <v>211</v>
      </c>
      <c r="N125" s="524" t="s">
        <v>144</v>
      </c>
      <c r="O125" s="222" t="s">
        <v>313</v>
      </c>
      <c r="P125" s="148" t="s">
        <v>312</v>
      </c>
      <c r="Q125" s="148" t="s">
        <v>211</v>
      </c>
      <c r="R125" s="524" t="s">
        <v>144</v>
      </c>
      <c r="S125" s="222" t="s">
        <v>313</v>
      </c>
      <c r="V125" s="509"/>
    </row>
    <row r="126" ht="15.6" customHeight="1" spans="1:22">
      <c r="A126" s="48">
        <f>A118</f>
        <v>608</v>
      </c>
      <c r="B126" s="40" t="s">
        <v>314</v>
      </c>
      <c r="C126" s="31" t="s">
        <v>315</v>
      </c>
      <c r="D126" s="41" t="s">
        <v>109</v>
      </c>
      <c r="E126" s="42" t="s">
        <v>316</v>
      </c>
      <c r="F126" s="42" t="s">
        <v>317</v>
      </c>
      <c r="G126" s="111"/>
      <c r="H126" s="143">
        <v>60</v>
      </c>
      <c r="I126" s="143">
        <v>8</v>
      </c>
      <c r="J126" s="112">
        <v>300</v>
      </c>
      <c r="K126" s="143">
        <v>8</v>
      </c>
      <c r="L126" s="143">
        <v>250.7</v>
      </c>
      <c r="M126" s="143">
        <v>195.5</v>
      </c>
      <c r="N126" s="146">
        <v>50.1</v>
      </c>
      <c r="O126" s="112">
        <v>47.5</v>
      </c>
      <c r="P126" s="143">
        <v>250.7</v>
      </c>
      <c r="Q126" s="143">
        <v>195.5</v>
      </c>
      <c r="R126" s="146">
        <v>50.1</v>
      </c>
      <c r="S126" s="112">
        <v>47.5</v>
      </c>
      <c r="V126" s="156"/>
    </row>
    <row r="127" s="15" customFormat="1" ht="17.5" spans="1:22">
      <c r="A127" s="136">
        <f>A126</f>
        <v>608</v>
      </c>
      <c r="B127" s="136" t="s">
        <v>318</v>
      </c>
      <c r="C127" s="135" t="s">
        <v>319</v>
      </c>
      <c r="D127" s="137" t="s">
        <v>109</v>
      </c>
      <c r="E127" s="138"/>
      <c r="F127" s="138"/>
      <c r="G127" s="466"/>
      <c r="H127" s="258"/>
      <c r="I127" s="258"/>
      <c r="J127" s="258"/>
      <c r="K127" s="258"/>
      <c r="L127" s="258"/>
      <c r="M127" s="258"/>
      <c r="N127" s="258"/>
      <c r="O127" s="258"/>
      <c r="P127" s="258"/>
      <c r="Q127" s="258"/>
      <c r="R127" s="258"/>
      <c r="S127" s="258"/>
      <c r="V127" s="173"/>
    </row>
    <row r="128" s="3" customFormat="1" ht="15.6" customHeight="1" spans="1:22">
      <c r="A128" s="45"/>
      <c r="B128" s="35"/>
      <c r="C128" s="34"/>
      <c r="D128" s="36"/>
      <c r="E128" s="2" t="s">
        <v>320</v>
      </c>
      <c r="F128" s="37" t="s">
        <v>321</v>
      </c>
      <c r="G128" s="406"/>
      <c r="H128" s="222">
        <v>60</v>
      </c>
      <c r="I128" s="148">
        <v>10</v>
      </c>
      <c r="J128" s="222">
        <v>60</v>
      </c>
      <c r="K128" s="148">
        <v>10</v>
      </c>
      <c r="L128" s="148">
        <v>253</v>
      </c>
      <c r="M128" s="148">
        <v>196</v>
      </c>
      <c r="N128" s="524">
        <v>50.1</v>
      </c>
      <c r="O128" s="222">
        <v>47.5</v>
      </c>
      <c r="P128" s="148">
        <v>253</v>
      </c>
      <c r="Q128" s="148">
        <v>196</v>
      </c>
      <c r="R128" s="524">
        <v>50.1</v>
      </c>
      <c r="S128" s="222">
        <v>47.5</v>
      </c>
      <c r="T128" s="2"/>
      <c r="U128" s="2"/>
      <c r="V128" s="509"/>
    </row>
    <row r="129" customFormat="1" ht="15.6" customHeight="1" spans="1:22">
      <c r="A129" s="48">
        <f t="shared" ref="A129:A131" si="4">A127</f>
        <v>608</v>
      </c>
      <c r="B129" s="40"/>
      <c r="C129" s="31" t="s">
        <v>322</v>
      </c>
      <c r="D129" s="41" t="s">
        <v>109</v>
      </c>
      <c r="E129" s="42" t="s">
        <v>320</v>
      </c>
      <c r="F129" s="42" t="s">
        <v>321</v>
      </c>
      <c r="G129" s="111"/>
      <c r="H129" s="112">
        <v>60</v>
      </c>
      <c r="I129" s="143">
        <v>10</v>
      </c>
      <c r="J129" s="112">
        <v>60</v>
      </c>
      <c r="K129" s="143">
        <v>10</v>
      </c>
      <c r="L129" s="143">
        <v>253</v>
      </c>
      <c r="M129" s="143">
        <v>196</v>
      </c>
      <c r="N129" s="146">
        <v>50.1</v>
      </c>
      <c r="O129" s="112">
        <v>47.5</v>
      </c>
      <c r="P129" s="143">
        <v>253</v>
      </c>
      <c r="Q129" s="143">
        <v>196</v>
      </c>
      <c r="R129" s="146">
        <v>50.1</v>
      </c>
      <c r="S129" s="112">
        <v>47.5</v>
      </c>
      <c r="V129" s="156"/>
    </row>
    <row r="130" s="3" customFormat="1" ht="15.6" customHeight="1" spans="1:22">
      <c r="A130" s="45"/>
      <c r="B130" s="35"/>
      <c r="C130" s="34"/>
      <c r="D130" s="36"/>
      <c r="E130" s="2" t="s">
        <v>323</v>
      </c>
      <c r="F130" s="37" t="s">
        <v>324</v>
      </c>
      <c r="G130" s="406"/>
      <c r="H130" s="222">
        <v>600</v>
      </c>
      <c r="I130" s="148">
        <v>10</v>
      </c>
      <c r="J130" s="222">
        <v>600</v>
      </c>
      <c r="K130" s="148">
        <v>10</v>
      </c>
      <c r="L130" s="148">
        <v>253</v>
      </c>
      <c r="M130" s="148">
        <v>196</v>
      </c>
      <c r="N130" s="524">
        <v>50.1</v>
      </c>
      <c r="O130" s="222">
        <v>47.5</v>
      </c>
      <c r="P130" s="148">
        <v>253</v>
      </c>
      <c r="Q130" s="148">
        <v>196</v>
      </c>
      <c r="R130" s="524">
        <v>50.1</v>
      </c>
      <c r="S130" s="222">
        <v>47.5</v>
      </c>
      <c r="V130" s="509"/>
    </row>
    <row r="131" customFormat="1" ht="15.6" customHeight="1" spans="1:22">
      <c r="A131" s="48">
        <f t="shared" si="4"/>
        <v>608</v>
      </c>
      <c r="B131" s="40"/>
      <c r="C131" s="31" t="s">
        <v>322</v>
      </c>
      <c r="D131" s="41" t="s">
        <v>120</v>
      </c>
      <c r="E131" s="42" t="s">
        <v>323</v>
      </c>
      <c r="F131" s="42" t="s">
        <v>324</v>
      </c>
      <c r="G131" s="111"/>
      <c r="H131" s="112">
        <v>600</v>
      </c>
      <c r="I131" s="143">
        <v>10</v>
      </c>
      <c r="J131" s="112">
        <v>600</v>
      </c>
      <c r="K131" s="143">
        <v>10</v>
      </c>
      <c r="L131" s="143">
        <v>253</v>
      </c>
      <c r="M131" s="143">
        <v>196</v>
      </c>
      <c r="N131" s="146">
        <v>50.1</v>
      </c>
      <c r="O131" s="112">
        <v>47.5</v>
      </c>
      <c r="P131" s="143">
        <v>253</v>
      </c>
      <c r="Q131" s="143">
        <v>196</v>
      </c>
      <c r="R131" s="146">
        <v>50.1</v>
      </c>
      <c r="S131" s="112">
        <v>47.5</v>
      </c>
      <c r="V131" s="156"/>
    </row>
    <row r="132" customFormat="1" ht="15.6" customHeight="1" spans="1:22">
      <c r="A132" s="48">
        <f>A131</f>
        <v>608</v>
      </c>
      <c r="B132" s="40" t="s">
        <v>325</v>
      </c>
      <c r="C132" s="31"/>
      <c r="D132" s="41"/>
      <c r="E132" s="42"/>
      <c r="F132" s="42"/>
      <c r="G132" s="111"/>
      <c r="H132" s="112"/>
      <c r="I132" s="143"/>
      <c r="J132" s="112"/>
      <c r="K132" s="143"/>
      <c r="L132" s="143"/>
      <c r="M132" s="143"/>
      <c r="N132" s="112"/>
      <c r="O132" s="112"/>
      <c r="P132" s="143"/>
      <c r="Q132" s="143"/>
      <c r="R132" s="112"/>
      <c r="S132" s="112"/>
      <c r="V132" s="156"/>
    </row>
    <row r="133" s="13" customFormat="1" ht="15.6" customHeight="1" spans="1:22">
      <c r="A133" s="132"/>
      <c r="B133" s="128"/>
      <c r="C133" s="127"/>
      <c r="D133" s="129"/>
      <c r="E133" s="130" t="s">
        <v>326</v>
      </c>
      <c r="F133" s="130"/>
      <c r="G133" s="134"/>
      <c r="H133" s="169">
        <v>60</v>
      </c>
      <c r="I133" s="329" t="s">
        <v>105</v>
      </c>
      <c r="J133" s="169">
        <v>60</v>
      </c>
      <c r="K133" s="329" t="s">
        <v>105</v>
      </c>
      <c r="L133" s="256">
        <v>253</v>
      </c>
      <c r="M133" s="256">
        <v>195.5</v>
      </c>
      <c r="N133" s="169">
        <v>50.1</v>
      </c>
      <c r="O133" s="169">
        <v>47.5</v>
      </c>
      <c r="P133" s="256">
        <v>253</v>
      </c>
      <c r="Q133" s="256">
        <v>195.5</v>
      </c>
      <c r="R133" s="169">
        <v>50.1</v>
      </c>
      <c r="S133" s="169">
        <v>47.5</v>
      </c>
      <c r="V133" s="168"/>
    </row>
    <row r="134" ht="15.6" customHeight="1" spans="1:22">
      <c r="A134" s="48">
        <f t="shared" ref="A134:A138" si="5">A132</f>
        <v>608</v>
      </c>
      <c r="B134" s="40" t="s">
        <v>327</v>
      </c>
      <c r="C134" s="31" t="s">
        <v>328</v>
      </c>
      <c r="D134" s="41" t="s">
        <v>109</v>
      </c>
      <c r="E134" s="42" t="s">
        <v>326</v>
      </c>
      <c r="F134" s="42" t="s">
        <v>329</v>
      </c>
      <c r="G134" s="111"/>
      <c r="H134" s="112">
        <v>60</v>
      </c>
      <c r="I134" s="143">
        <v>8</v>
      </c>
      <c r="J134" s="112">
        <v>60</v>
      </c>
      <c r="K134" s="143">
        <v>8</v>
      </c>
      <c r="L134" s="143">
        <v>253</v>
      </c>
      <c r="M134" s="143">
        <v>195.5</v>
      </c>
      <c r="N134" s="112">
        <v>50.1</v>
      </c>
      <c r="O134" s="112">
        <v>47.5</v>
      </c>
      <c r="P134" s="143">
        <v>253</v>
      </c>
      <c r="Q134" s="143">
        <v>195.5</v>
      </c>
      <c r="R134" s="112">
        <v>50.1</v>
      </c>
      <c r="S134" s="112">
        <v>47.5</v>
      </c>
      <c r="V134" s="156"/>
    </row>
    <row r="135" s="2" customFormat="1" ht="15.6" customHeight="1" spans="1:22">
      <c r="A135" s="45"/>
      <c r="B135" s="35"/>
      <c r="C135" s="34"/>
      <c r="D135" s="36"/>
      <c r="E135" s="37" t="s">
        <v>192</v>
      </c>
      <c r="F135" s="175" t="s">
        <v>330</v>
      </c>
      <c r="G135" s="406"/>
      <c r="H135" s="222" t="s">
        <v>194</v>
      </c>
      <c r="I135" s="148" t="s">
        <v>331</v>
      </c>
      <c r="J135" s="222" t="s">
        <v>194</v>
      </c>
      <c r="K135" s="148" t="s">
        <v>195</v>
      </c>
      <c r="L135" s="148" t="s">
        <v>196</v>
      </c>
      <c r="M135" s="148" t="s">
        <v>197</v>
      </c>
      <c r="N135" s="222" t="s">
        <v>198</v>
      </c>
      <c r="O135" s="222" t="s">
        <v>332</v>
      </c>
      <c r="P135" s="148" t="s">
        <v>196</v>
      </c>
      <c r="Q135" s="148" t="s">
        <v>197</v>
      </c>
      <c r="R135" s="222" t="s">
        <v>333</v>
      </c>
      <c r="S135" s="222" t="s">
        <v>332</v>
      </c>
      <c r="V135" s="509"/>
    </row>
    <row r="136" ht="15.6" customHeight="1" spans="1:22">
      <c r="A136" s="48">
        <f t="shared" si="5"/>
        <v>608</v>
      </c>
      <c r="B136" s="40" t="s">
        <v>327</v>
      </c>
      <c r="C136" s="31" t="s">
        <v>328</v>
      </c>
      <c r="D136" s="41" t="s">
        <v>120</v>
      </c>
      <c r="E136" s="42" t="s">
        <v>334</v>
      </c>
      <c r="F136" s="42" t="s">
        <v>335</v>
      </c>
      <c r="G136" s="111"/>
      <c r="H136" s="112">
        <v>60</v>
      </c>
      <c r="I136" s="143">
        <v>100</v>
      </c>
      <c r="J136" s="112">
        <v>60</v>
      </c>
      <c r="K136" s="143">
        <v>8</v>
      </c>
      <c r="L136" s="143">
        <v>253</v>
      </c>
      <c r="M136" s="143">
        <v>195.5</v>
      </c>
      <c r="N136" s="112">
        <v>50.1</v>
      </c>
      <c r="O136" s="112">
        <v>49.5</v>
      </c>
      <c r="P136" s="143">
        <v>253</v>
      </c>
      <c r="Q136" s="143">
        <v>195.5</v>
      </c>
      <c r="R136" s="112">
        <v>50.2</v>
      </c>
      <c r="S136" s="112">
        <v>49.5</v>
      </c>
      <c r="V136" s="156"/>
    </row>
    <row r="137" s="3" customFormat="1" ht="15.6" customHeight="1" spans="1:22">
      <c r="A137" s="45"/>
      <c r="B137" s="35"/>
      <c r="C137" s="34"/>
      <c r="D137" s="36"/>
      <c r="E137" s="37"/>
      <c r="F137" s="175"/>
      <c r="G137" s="406"/>
      <c r="H137" s="222"/>
      <c r="I137" s="148"/>
      <c r="J137" s="222"/>
      <c r="K137" s="148"/>
      <c r="L137" s="148"/>
      <c r="M137" s="148"/>
      <c r="N137" s="222"/>
      <c r="O137" s="222"/>
      <c r="P137" s="148"/>
      <c r="Q137" s="148"/>
      <c r="R137" s="222"/>
      <c r="S137" s="222"/>
      <c r="T137" s="2"/>
      <c r="U137" s="2"/>
      <c r="V137" s="509"/>
    </row>
    <row r="138" customFormat="1" ht="15.6" customHeight="1" spans="1:22">
      <c r="A138" s="48">
        <f t="shared" si="5"/>
        <v>608</v>
      </c>
      <c r="B138" s="40" t="s">
        <v>327</v>
      </c>
      <c r="C138" s="31" t="s">
        <v>328</v>
      </c>
      <c r="D138" s="41" t="s">
        <v>126</v>
      </c>
      <c r="E138" s="42" t="s">
        <v>336</v>
      </c>
      <c r="F138" s="42" t="s">
        <v>337</v>
      </c>
      <c r="G138" s="111"/>
      <c r="H138" s="112"/>
      <c r="I138" s="143"/>
      <c r="J138" s="112"/>
      <c r="K138" s="143"/>
      <c r="L138" s="143"/>
      <c r="M138" s="143"/>
      <c r="N138" s="112"/>
      <c r="O138" s="112"/>
      <c r="P138" s="143"/>
      <c r="Q138" s="143"/>
      <c r="R138" s="112"/>
      <c r="S138" s="112"/>
      <c r="T138" s="12"/>
      <c r="U138" s="12"/>
      <c r="V138" s="156"/>
    </row>
    <row r="139" s="2" customFormat="1" ht="15.6" customHeight="1" spans="1:22">
      <c r="A139" s="117"/>
      <c r="B139" s="35"/>
      <c r="C139" s="37"/>
      <c r="D139" s="36" t="s">
        <v>109</v>
      </c>
      <c r="E139" s="37" t="s">
        <v>338</v>
      </c>
      <c r="F139" s="37" t="s">
        <v>339</v>
      </c>
      <c r="G139" s="406"/>
      <c r="H139" s="247" t="s">
        <v>340</v>
      </c>
      <c r="I139" s="302" t="s">
        <v>181</v>
      </c>
      <c r="J139" s="247" t="s">
        <v>340</v>
      </c>
      <c r="K139" s="302" t="s">
        <v>181</v>
      </c>
      <c r="L139" s="302" t="s">
        <v>210</v>
      </c>
      <c r="M139" s="302" t="s">
        <v>211</v>
      </c>
      <c r="N139" s="247" t="s">
        <v>341</v>
      </c>
      <c r="O139" s="247" t="s">
        <v>342</v>
      </c>
      <c r="P139" s="302" t="s">
        <v>210</v>
      </c>
      <c r="Q139" s="302" t="s">
        <v>211</v>
      </c>
      <c r="R139" s="247" t="s">
        <v>341</v>
      </c>
      <c r="S139" s="247" t="s">
        <v>342</v>
      </c>
      <c r="V139" s="509"/>
    </row>
    <row r="140" s="12" customFormat="1" ht="15.6" customHeight="1" spans="1:22">
      <c r="A140" s="118">
        <f>A136</f>
        <v>608</v>
      </c>
      <c r="B140" s="113" t="s">
        <v>343</v>
      </c>
      <c r="C140" s="9" t="s">
        <v>338</v>
      </c>
      <c r="D140" s="114" t="s">
        <v>109</v>
      </c>
      <c r="E140" s="115" t="s">
        <v>344</v>
      </c>
      <c r="F140" s="115" t="s">
        <v>339</v>
      </c>
      <c r="G140" s="522"/>
      <c r="H140" s="112">
        <v>60</v>
      </c>
      <c r="I140" s="143">
        <v>100</v>
      </c>
      <c r="J140" s="112">
        <v>60</v>
      </c>
      <c r="K140" s="143">
        <v>100</v>
      </c>
      <c r="L140" s="143">
        <v>253</v>
      </c>
      <c r="M140" s="143">
        <v>195.5</v>
      </c>
      <c r="N140" s="112">
        <v>51</v>
      </c>
      <c r="O140" s="112">
        <v>49</v>
      </c>
      <c r="P140" s="143">
        <v>253</v>
      </c>
      <c r="Q140" s="143">
        <v>195.5</v>
      </c>
      <c r="R140" s="112">
        <v>51</v>
      </c>
      <c r="S140" s="112">
        <v>49</v>
      </c>
      <c r="V140" s="155"/>
    </row>
    <row r="141" s="2" customFormat="1" ht="15.6" customHeight="1" spans="1:22">
      <c r="A141" s="35"/>
      <c r="B141" s="176"/>
      <c r="C141" s="179"/>
      <c r="D141" s="180"/>
      <c r="E141" s="180" t="s">
        <v>181</v>
      </c>
      <c r="F141" s="37" t="s">
        <v>181</v>
      </c>
      <c r="G141" s="406"/>
      <c r="H141" s="222" t="s">
        <v>181</v>
      </c>
      <c r="I141" s="148" t="s">
        <v>181</v>
      </c>
      <c r="J141" s="222" t="s">
        <v>181</v>
      </c>
      <c r="K141" s="148" t="s">
        <v>181</v>
      </c>
      <c r="L141" s="148" t="s">
        <v>181</v>
      </c>
      <c r="M141" s="148" t="s">
        <v>181</v>
      </c>
      <c r="N141" s="222" t="s">
        <v>181</v>
      </c>
      <c r="O141" s="222" t="s">
        <v>181</v>
      </c>
      <c r="P141" s="148" t="s">
        <v>181</v>
      </c>
      <c r="Q141" s="148" t="s">
        <v>181</v>
      </c>
      <c r="R141" s="222" t="s">
        <v>181</v>
      </c>
      <c r="S141" s="222" t="s">
        <v>181</v>
      </c>
      <c r="V141" s="509"/>
    </row>
    <row r="142" ht="15.6" customHeight="1" spans="1:22">
      <c r="A142" s="48">
        <f>A140</f>
        <v>608</v>
      </c>
      <c r="B142" s="40" t="s">
        <v>345</v>
      </c>
      <c r="C142" s="31" t="s">
        <v>346</v>
      </c>
      <c r="D142" s="41" t="s">
        <v>109</v>
      </c>
      <c r="E142" s="42" t="s">
        <v>347</v>
      </c>
      <c r="F142" s="42" t="s">
        <v>346</v>
      </c>
      <c r="G142" s="111"/>
      <c r="H142" s="112">
        <v>300</v>
      </c>
      <c r="I142" s="143">
        <v>100</v>
      </c>
      <c r="J142" s="112">
        <v>300</v>
      </c>
      <c r="K142" s="143">
        <v>100</v>
      </c>
      <c r="L142" s="143">
        <v>240</v>
      </c>
      <c r="M142" s="143">
        <v>193</v>
      </c>
      <c r="N142" s="112">
        <v>60.5</v>
      </c>
      <c r="O142" s="112">
        <v>59.3</v>
      </c>
      <c r="P142" s="143">
        <v>240</v>
      </c>
      <c r="Q142" s="143">
        <v>193</v>
      </c>
      <c r="R142" s="112">
        <v>60.5</v>
      </c>
      <c r="S142" s="112">
        <v>59.3</v>
      </c>
      <c r="V142" s="156"/>
    </row>
    <row r="143" s="6" customFormat="1" ht="15.6" customHeight="1" spans="1:22">
      <c r="A143" s="67">
        <f>A142</f>
        <v>608</v>
      </c>
      <c r="B143" s="63" t="s">
        <v>345</v>
      </c>
      <c r="C143" s="177" t="s">
        <v>346</v>
      </c>
      <c r="D143" s="64" t="s">
        <v>120</v>
      </c>
      <c r="E143" s="65" t="s">
        <v>348</v>
      </c>
      <c r="F143" s="65" t="s">
        <v>349</v>
      </c>
      <c r="G143" s="530" t="s">
        <v>350</v>
      </c>
      <c r="H143" s="225">
        <v>300</v>
      </c>
      <c r="I143" s="238">
        <v>100</v>
      </c>
      <c r="J143" s="225">
        <v>300</v>
      </c>
      <c r="K143" s="238">
        <v>100</v>
      </c>
      <c r="L143" s="238">
        <v>265</v>
      </c>
      <c r="M143" s="238">
        <v>150</v>
      </c>
      <c r="N143" s="225">
        <v>62</v>
      </c>
      <c r="O143" s="225">
        <v>57</v>
      </c>
      <c r="P143" s="238">
        <v>265</v>
      </c>
      <c r="Q143" s="238">
        <v>150</v>
      </c>
      <c r="R143" s="225">
        <v>62</v>
      </c>
      <c r="S143" s="225">
        <v>57</v>
      </c>
      <c r="V143" s="521"/>
    </row>
    <row r="144" s="2" customFormat="1" ht="15.6" customHeight="1" spans="1:22">
      <c r="A144" s="35"/>
      <c r="B144" s="176"/>
      <c r="C144" s="179"/>
      <c r="D144" s="180"/>
      <c r="E144" s="180" t="s">
        <v>351</v>
      </c>
      <c r="F144" s="37" t="s">
        <v>181</v>
      </c>
      <c r="G144" s="406"/>
      <c r="H144" s="222" t="s">
        <v>352</v>
      </c>
      <c r="I144" s="148" t="s">
        <v>310</v>
      </c>
      <c r="J144" s="222" t="s">
        <v>352</v>
      </c>
      <c r="K144" s="148" t="s">
        <v>310</v>
      </c>
      <c r="L144" s="148">
        <v>255.3</v>
      </c>
      <c r="M144" s="148">
        <v>195.5</v>
      </c>
      <c r="N144" s="222">
        <v>50.15</v>
      </c>
      <c r="O144" s="222">
        <v>47.5</v>
      </c>
      <c r="P144" s="148">
        <v>255.3</v>
      </c>
      <c r="Q144" s="148">
        <v>195.5</v>
      </c>
      <c r="R144" s="222">
        <v>50.15</v>
      </c>
      <c r="S144" s="222">
        <v>47.5</v>
      </c>
      <c r="V144" s="509"/>
    </row>
    <row r="145" ht="15.6" customHeight="1" spans="1:22">
      <c r="A145" s="48">
        <f>A143</f>
        <v>608</v>
      </c>
      <c r="B145" s="40" t="s">
        <v>353</v>
      </c>
      <c r="C145" s="31" t="s">
        <v>354</v>
      </c>
      <c r="D145" s="41" t="s">
        <v>109</v>
      </c>
      <c r="E145" s="42" t="s">
        <v>355</v>
      </c>
      <c r="F145" s="42" t="s">
        <v>354</v>
      </c>
      <c r="G145" s="111"/>
      <c r="H145" s="171">
        <v>180</v>
      </c>
      <c r="I145" s="195">
        <v>8</v>
      </c>
      <c r="J145" s="195">
        <v>180</v>
      </c>
      <c r="K145" s="143">
        <v>8</v>
      </c>
      <c r="L145" s="143">
        <v>255.3</v>
      </c>
      <c r="M145" s="143">
        <v>195.5</v>
      </c>
      <c r="N145" s="143">
        <v>50.15</v>
      </c>
      <c r="O145" s="143">
        <v>47.5</v>
      </c>
      <c r="P145" s="143">
        <v>255.3</v>
      </c>
      <c r="Q145" s="143">
        <v>195.5</v>
      </c>
      <c r="R145" s="143">
        <v>50.15</v>
      </c>
      <c r="S145" s="143">
        <v>47.5</v>
      </c>
      <c r="V145" s="156"/>
    </row>
    <row r="146" ht="15.6" customHeight="1" spans="1:22">
      <c r="A146" s="48">
        <f>A145</f>
        <v>608</v>
      </c>
      <c r="B146" s="40" t="s">
        <v>356</v>
      </c>
      <c r="C146" s="31" t="s">
        <v>357</v>
      </c>
      <c r="D146" s="41" t="s">
        <v>109</v>
      </c>
      <c r="E146" s="42" t="s">
        <v>358</v>
      </c>
      <c r="F146" s="42" t="s">
        <v>357</v>
      </c>
      <c r="G146" s="111"/>
      <c r="H146" s="112">
        <v>60</v>
      </c>
      <c r="I146" s="143">
        <v>100</v>
      </c>
      <c r="J146" s="112">
        <v>60</v>
      </c>
      <c r="K146" s="143">
        <v>100</v>
      </c>
      <c r="L146" s="143">
        <v>275</v>
      </c>
      <c r="M146" s="143">
        <v>150</v>
      </c>
      <c r="N146" s="112">
        <v>54.49</v>
      </c>
      <c r="O146" s="112">
        <v>45.51</v>
      </c>
      <c r="P146" s="143">
        <v>275</v>
      </c>
      <c r="Q146" s="143">
        <v>150</v>
      </c>
      <c r="R146" s="112">
        <v>54.49</v>
      </c>
      <c r="S146" s="112">
        <v>45.51</v>
      </c>
      <c r="V146" s="156"/>
    </row>
    <row r="147" s="2" customFormat="1" ht="15.6" customHeight="1" spans="1:22">
      <c r="A147" s="35"/>
      <c r="B147" s="176"/>
      <c r="C147" s="179"/>
      <c r="D147" s="180"/>
      <c r="E147" s="180"/>
      <c r="F147" s="37"/>
      <c r="G147" s="406"/>
      <c r="H147" s="222"/>
      <c r="I147" s="148"/>
      <c r="J147" s="222"/>
      <c r="K147" s="148"/>
      <c r="L147" s="148"/>
      <c r="M147" s="148"/>
      <c r="N147" s="222"/>
      <c r="O147" s="222"/>
      <c r="P147" s="148"/>
      <c r="Q147" s="148"/>
      <c r="R147" s="222"/>
      <c r="S147" s="222"/>
      <c r="V147" s="509"/>
    </row>
    <row r="148" ht="15.6" customHeight="1" spans="1:22">
      <c r="A148" s="48">
        <f>A146</f>
        <v>608</v>
      </c>
      <c r="B148" s="40"/>
      <c r="C148" s="31" t="s">
        <v>357</v>
      </c>
      <c r="D148" s="41" t="s">
        <v>120</v>
      </c>
      <c r="E148" s="42" t="s">
        <v>359</v>
      </c>
      <c r="F148" s="42" t="s">
        <v>360</v>
      </c>
      <c r="G148" s="111"/>
      <c r="H148" s="112"/>
      <c r="I148" s="143"/>
      <c r="J148" s="112"/>
      <c r="K148" s="143"/>
      <c r="L148" s="143"/>
      <c r="M148" s="143"/>
      <c r="N148" s="112"/>
      <c r="O148" s="112"/>
      <c r="P148" s="143"/>
      <c r="Q148" s="143"/>
      <c r="R148" s="112"/>
      <c r="S148" s="112"/>
      <c r="V148" s="156"/>
    </row>
    <row r="149" s="2" customFormat="1" ht="15.6" customHeight="1" spans="1:22">
      <c r="A149" s="35"/>
      <c r="B149" s="176"/>
      <c r="C149" s="179"/>
      <c r="D149" s="180"/>
      <c r="E149" s="180"/>
      <c r="F149" s="37"/>
      <c r="G149" s="406"/>
      <c r="H149" s="222"/>
      <c r="I149" s="148"/>
      <c r="J149" s="222"/>
      <c r="K149" s="148"/>
      <c r="L149" s="148"/>
      <c r="M149" s="148"/>
      <c r="N149" s="222"/>
      <c r="O149" s="222"/>
      <c r="P149" s="148"/>
      <c r="Q149" s="148"/>
      <c r="R149" s="222"/>
      <c r="S149" s="222"/>
      <c r="V149" s="509"/>
    </row>
    <row r="150" ht="15.6" customHeight="1" spans="1:22">
      <c r="A150" s="48">
        <f>A148</f>
        <v>608</v>
      </c>
      <c r="B150" s="40"/>
      <c r="C150" s="31" t="s">
        <v>357</v>
      </c>
      <c r="D150" s="41" t="s">
        <v>126</v>
      </c>
      <c r="E150" s="42" t="s">
        <v>361</v>
      </c>
      <c r="F150" s="42" t="s">
        <v>362</v>
      </c>
      <c r="G150" s="111"/>
      <c r="H150" s="112"/>
      <c r="I150" s="143"/>
      <c r="J150" s="112"/>
      <c r="K150" s="143"/>
      <c r="L150" s="143"/>
      <c r="M150" s="143"/>
      <c r="N150" s="112"/>
      <c r="O150" s="112"/>
      <c r="P150" s="143"/>
      <c r="Q150" s="143"/>
      <c r="R150" s="112"/>
      <c r="S150" s="112"/>
      <c r="V150" s="156"/>
    </row>
    <row r="151" ht="15.6" customHeight="1" spans="1:22">
      <c r="A151" s="48">
        <f>A146</f>
        <v>608</v>
      </c>
      <c r="B151" s="40" t="s">
        <v>363</v>
      </c>
      <c r="C151" s="31"/>
      <c r="D151" s="41"/>
      <c r="E151" s="42"/>
      <c r="F151" s="42"/>
      <c r="G151" s="111"/>
      <c r="H151" s="112"/>
      <c r="I151" s="143"/>
      <c r="J151" s="112"/>
      <c r="K151" s="143"/>
      <c r="L151" s="143"/>
      <c r="M151" s="143"/>
      <c r="N151" s="112"/>
      <c r="O151" s="112"/>
      <c r="P151" s="143"/>
      <c r="Q151" s="143"/>
      <c r="R151" s="112"/>
      <c r="S151" s="112"/>
      <c r="V151" s="156"/>
    </row>
    <row r="152" s="2" customFormat="1" ht="15.6" customHeight="1" spans="1:22">
      <c r="A152" s="45"/>
      <c r="B152" s="35"/>
      <c r="C152" s="34"/>
      <c r="D152" s="36"/>
      <c r="E152" s="37"/>
      <c r="F152" s="37"/>
      <c r="G152" s="406"/>
      <c r="H152" s="222">
        <v>180</v>
      </c>
      <c r="I152" s="148">
        <v>10</v>
      </c>
      <c r="J152" s="222">
        <v>180</v>
      </c>
      <c r="K152" s="148">
        <v>10</v>
      </c>
      <c r="L152" s="148">
        <v>253</v>
      </c>
      <c r="M152" s="148">
        <v>184</v>
      </c>
      <c r="N152" s="222">
        <v>51.5</v>
      </c>
      <c r="O152" s="222">
        <v>47</v>
      </c>
      <c r="P152" s="148">
        <v>253</v>
      </c>
      <c r="Q152" s="148">
        <v>184</v>
      </c>
      <c r="R152" s="222">
        <v>51.5</v>
      </c>
      <c r="S152" s="222">
        <v>47</v>
      </c>
      <c r="V152" s="509"/>
    </row>
    <row r="153" ht="15.6" customHeight="1" spans="1:22">
      <c r="A153" s="48">
        <f t="shared" ref="A153:A157" si="6">A151</f>
        <v>608</v>
      </c>
      <c r="B153" s="40" t="s">
        <v>364</v>
      </c>
      <c r="C153" s="31" t="s">
        <v>365</v>
      </c>
      <c r="D153" s="41" t="s">
        <v>109</v>
      </c>
      <c r="E153" s="42" t="s">
        <v>366</v>
      </c>
      <c r="F153" s="42" t="s">
        <v>365</v>
      </c>
      <c r="G153" s="111"/>
      <c r="H153" s="112">
        <v>180</v>
      </c>
      <c r="I153" s="195">
        <v>10</v>
      </c>
      <c r="J153" s="171">
        <v>180</v>
      </c>
      <c r="K153" s="195">
        <v>10</v>
      </c>
      <c r="L153" s="143">
        <v>253</v>
      </c>
      <c r="M153" s="143">
        <v>184</v>
      </c>
      <c r="N153" s="112">
        <v>51.5</v>
      </c>
      <c r="O153" s="112">
        <v>47</v>
      </c>
      <c r="P153" s="143">
        <v>253</v>
      </c>
      <c r="Q153" s="143">
        <v>184</v>
      </c>
      <c r="R153" s="112">
        <v>51.5</v>
      </c>
      <c r="S153" s="112">
        <v>47</v>
      </c>
      <c r="V153" s="156"/>
    </row>
    <row r="154" s="2" customFormat="1" ht="15.6" customHeight="1" spans="1:22">
      <c r="A154" s="117"/>
      <c r="B154" s="35"/>
      <c r="C154" s="37"/>
      <c r="D154" s="36"/>
      <c r="E154" s="37" t="s">
        <v>367</v>
      </c>
      <c r="F154" s="37" t="s">
        <v>368</v>
      </c>
      <c r="G154" s="406"/>
      <c r="H154" s="247" t="s">
        <v>340</v>
      </c>
      <c r="I154" s="302" t="s">
        <v>181</v>
      </c>
      <c r="J154" s="247" t="s">
        <v>340</v>
      </c>
      <c r="K154" s="302" t="s">
        <v>181</v>
      </c>
      <c r="L154" s="302" t="s">
        <v>210</v>
      </c>
      <c r="M154" s="302" t="s">
        <v>211</v>
      </c>
      <c r="N154" s="247" t="s">
        <v>341</v>
      </c>
      <c r="O154" s="247" t="s">
        <v>342</v>
      </c>
      <c r="P154" s="302" t="s">
        <v>210</v>
      </c>
      <c r="Q154" s="302" t="s">
        <v>211</v>
      </c>
      <c r="R154" s="247" t="s">
        <v>341</v>
      </c>
      <c r="S154" s="247" t="s">
        <v>342</v>
      </c>
      <c r="V154" s="509"/>
    </row>
    <row r="155" s="12" customFormat="1" ht="15.6" customHeight="1" spans="1:22">
      <c r="A155" s="118">
        <f t="shared" si="6"/>
        <v>608</v>
      </c>
      <c r="B155" s="113" t="s">
        <v>369</v>
      </c>
      <c r="C155" s="9" t="s">
        <v>370</v>
      </c>
      <c r="D155" s="114" t="s">
        <v>109</v>
      </c>
      <c r="E155" s="115" t="s">
        <v>371</v>
      </c>
      <c r="F155" s="115" t="s">
        <v>370</v>
      </c>
      <c r="G155" s="522"/>
      <c r="H155" s="112">
        <v>60</v>
      </c>
      <c r="I155" s="143">
        <v>100</v>
      </c>
      <c r="J155" s="112">
        <v>60</v>
      </c>
      <c r="K155" s="143">
        <v>100</v>
      </c>
      <c r="L155" s="143">
        <v>253</v>
      </c>
      <c r="M155" s="143">
        <v>195.5</v>
      </c>
      <c r="N155" s="112">
        <v>51</v>
      </c>
      <c r="O155" s="112">
        <v>49</v>
      </c>
      <c r="P155" s="143">
        <v>253</v>
      </c>
      <c r="Q155" s="143">
        <v>195.5</v>
      </c>
      <c r="R155" s="112">
        <v>51</v>
      </c>
      <c r="S155" s="112">
        <v>49</v>
      </c>
      <c r="V155" s="155"/>
    </row>
    <row r="156" s="2" customFormat="1" ht="15.6" customHeight="1" spans="1:22">
      <c r="A156" s="117"/>
      <c r="B156" s="35"/>
      <c r="C156" s="37"/>
      <c r="D156" s="36"/>
      <c r="E156" s="37"/>
      <c r="F156" s="37"/>
      <c r="G156" s="406"/>
      <c r="H156" s="222"/>
      <c r="I156" s="148"/>
      <c r="J156" s="222"/>
      <c r="K156" s="148"/>
      <c r="L156" s="148"/>
      <c r="M156" s="148"/>
      <c r="N156" s="222"/>
      <c r="O156" s="222"/>
      <c r="P156" s="148"/>
      <c r="Q156" s="148"/>
      <c r="R156" s="222"/>
      <c r="S156" s="222"/>
      <c r="V156" s="509"/>
    </row>
    <row r="157" s="12" customFormat="1" ht="15.6" customHeight="1" spans="1:22">
      <c r="A157" s="118">
        <f t="shared" si="6"/>
        <v>608</v>
      </c>
      <c r="B157" s="113"/>
      <c r="C157" s="9" t="s">
        <v>370</v>
      </c>
      <c r="D157" s="114" t="s">
        <v>120</v>
      </c>
      <c r="E157" s="115" t="s">
        <v>372</v>
      </c>
      <c r="F157" s="115" t="s">
        <v>373</v>
      </c>
      <c r="G157" s="522"/>
      <c r="H157" s="112"/>
      <c r="I157" s="143"/>
      <c r="J157" s="112"/>
      <c r="K157" s="143"/>
      <c r="L157" s="143"/>
      <c r="M157" s="143"/>
      <c r="N157" s="112"/>
      <c r="O157" s="112"/>
      <c r="P157" s="143"/>
      <c r="Q157" s="143"/>
      <c r="R157" s="112"/>
      <c r="S157" s="112"/>
      <c r="V157" s="155"/>
    </row>
    <row r="158" s="2" customFormat="1" ht="15.6" customHeight="1" spans="1:22">
      <c r="A158" s="117"/>
      <c r="B158" s="35"/>
      <c r="C158" s="37"/>
      <c r="D158" s="36"/>
      <c r="E158" s="37"/>
      <c r="F158" s="37"/>
      <c r="G158" s="406"/>
      <c r="H158" s="222"/>
      <c r="I158" s="148"/>
      <c r="J158" s="222"/>
      <c r="K158" s="148"/>
      <c r="L158" s="148"/>
      <c r="M158" s="148"/>
      <c r="N158" s="222"/>
      <c r="O158" s="222"/>
      <c r="P158" s="148"/>
      <c r="Q158" s="148"/>
      <c r="R158" s="222"/>
      <c r="S158" s="222"/>
      <c r="V158" s="509"/>
    </row>
    <row r="159" s="12" customFormat="1" ht="15.6" customHeight="1" spans="1:22">
      <c r="A159" s="118">
        <f>A157</f>
        <v>608</v>
      </c>
      <c r="B159" s="113"/>
      <c r="C159" s="9" t="s">
        <v>370</v>
      </c>
      <c r="D159" s="114" t="s">
        <v>126</v>
      </c>
      <c r="E159" s="115" t="s">
        <v>374</v>
      </c>
      <c r="F159" s="115" t="s">
        <v>375</v>
      </c>
      <c r="G159" s="522"/>
      <c r="H159" s="112"/>
      <c r="I159" s="143"/>
      <c r="J159" s="112"/>
      <c r="K159" s="143"/>
      <c r="L159" s="143"/>
      <c r="M159" s="143"/>
      <c r="N159" s="112"/>
      <c r="O159" s="112"/>
      <c r="P159" s="143"/>
      <c r="Q159" s="143"/>
      <c r="R159" s="112"/>
      <c r="S159" s="112"/>
      <c r="V159" s="155"/>
    </row>
    <row r="160" s="2" customFormat="1" ht="15.6" customHeight="1" spans="1:22">
      <c r="A160" s="117"/>
      <c r="B160" s="35"/>
      <c r="C160" s="37"/>
      <c r="D160" s="36"/>
      <c r="E160" s="37" t="s">
        <v>376</v>
      </c>
      <c r="F160" s="531" t="s">
        <v>377</v>
      </c>
      <c r="G160" s="406"/>
      <c r="H160" s="181">
        <v>60</v>
      </c>
      <c r="I160" s="181">
        <v>8</v>
      </c>
      <c r="J160" s="181">
        <v>60</v>
      </c>
      <c r="K160" s="181">
        <v>8</v>
      </c>
      <c r="L160" s="181" t="s">
        <v>378</v>
      </c>
      <c r="M160" s="181" t="s">
        <v>379</v>
      </c>
      <c r="N160" s="181" t="s">
        <v>380</v>
      </c>
      <c r="O160" s="181" t="s">
        <v>381</v>
      </c>
      <c r="P160" s="181" t="s">
        <v>378</v>
      </c>
      <c r="Q160" s="181" t="s">
        <v>379</v>
      </c>
      <c r="R160" s="181" t="s">
        <v>380</v>
      </c>
      <c r="S160" s="181" t="s">
        <v>381</v>
      </c>
      <c r="V160" s="509"/>
    </row>
    <row r="161" s="16" customFormat="1" ht="17.5" spans="1:53">
      <c r="A161" s="118">
        <f>A159</f>
        <v>608</v>
      </c>
      <c r="B161" s="40" t="s">
        <v>369</v>
      </c>
      <c r="C161" s="42" t="s">
        <v>370</v>
      </c>
      <c r="D161" s="114" t="s">
        <v>129</v>
      </c>
      <c r="E161" s="69" t="s">
        <v>376</v>
      </c>
      <c r="F161" s="42" t="s">
        <v>382</v>
      </c>
      <c r="G161" s="1"/>
      <c r="H161" s="182">
        <v>60</v>
      </c>
      <c r="I161" s="182">
        <v>8</v>
      </c>
      <c r="J161" s="182">
        <v>60</v>
      </c>
      <c r="K161" s="182">
        <v>8</v>
      </c>
      <c r="L161" s="182">
        <v>250</v>
      </c>
      <c r="M161" s="182">
        <v>210</v>
      </c>
      <c r="N161" s="182">
        <v>50.4</v>
      </c>
      <c r="O161" s="182">
        <v>49.6</v>
      </c>
      <c r="P161" s="182">
        <v>250</v>
      </c>
      <c r="Q161" s="182">
        <v>210</v>
      </c>
      <c r="R161" s="182">
        <v>50.4</v>
      </c>
      <c r="S161" s="182">
        <v>49.6</v>
      </c>
      <c r="T161" s="195"/>
      <c r="U161" s="171"/>
      <c r="V161" s="171"/>
      <c r="W161" s="195"/>
      <c r="X161" s="171"/>
      <c r="Y161" s="195"/>
      <c r="Z161" s="195"/>
      <c r="AA161" s="171"/>
      <c r="AB161" s="171"/>
      <c r="AC161" s="171"/>
      <c r="AD161" s="171"/>
      <c r="AE161" s="171"/>
      <c r="AF161" s="171"/>
      <c r="AG161" s="171"/>
      <c r="AH161" s="195"/>
      <c r="AI161" s="171"/>
      <c r="AJ161" s="195"/>
      <c r="AK161" s="171"/>
      <c r="AL161" s="171"/>
      <c r="AM161" s="195"/>
      <c r="AN161" s="171"/>
      <c r="AO161" s="195"/>
      <c r="AP161" s="195"/>
      <c r="AQ161" s="171"/>
      <c r="AR161" s="171"/>
      <c r="AS161" s="171"/>
      <c r="AT161" s="171"/>
      <c r="AU161" s="171"/>
      <c r="AV161" s="171"/>
      <c r="AW161" s="171"/>
      <c r="AX161" s="195"/>
      <c r="AY161" s="171"/>
      <c r="AZ161" s="198"/>
      <c r="BA161" s="198"/>
    </row>
    <row r="162" s="2" customFormat="1" ht="15.6" customHeight="1" spans="1:22">
      <c r="A162" s="117"/>
      <c r="B162" s="35"/>
      <c r="C162" s="49"/>
      <c r="D162" s="36"/>
      <c r="E162" s="37" t="s">
        <v>383</v>
      </c>
      <c r="F162" s="37" t="s">
        <v>384</v>
      </c>
      <c r="G162" s="406"/>
      <c r="H162" s="247" t="s">
        <v>181</v>
      </c>
      <c r="I162" s="302" t="s">
        <v>181</v>
      </c>
      <c r="J162" s="247" t="s">
        <v>181</v>
      </c>
      <c r="K162" s="247" t="s">
        <v>181</v>
      </c>
      <c r="L162" s="247" t="s">
        <v>181</v>
      </c>
      <c r="M162" s="247" t="s">
        <v>181</v>
      </c>
      <c r="N162" s="247" t="s">
        <v>181</v>
      </c>
      <c r="O162" s="247" t="s">
        <v>181</v>
      </c>
      <c r="P162" s="247" t="s">
        <v>181</v>
      </c>
      <c r="Q162" s="247" t="s">
        <v>181</v>
      </c>
      <c r="R162" s="247" t="s">
        <v>181</v>
      </c>
      <c r="S162" s="247" t="s">
        <v>181</v>
      </c>
      <c r="V162" s="509"/>
    </row>
    <row r="163" s="12" customFormat="1" ht="15.6" customHeight="1" spans="1:22">
      <c r="A163" s="118">
        <f>A155</f>
        <v>608</v>
      </c>
      <c r="B163" s="113" t="s">
        <v>385</v>
      </c>
      <c r="C163" s="9" t="s">
        <v>384</v>
      </c>
      <c r="D163" s="114" t="s">
        <v>109</v>
      </c>
      <c r="E163" s="115" t="s">
        <v>383</v>
      </c>
      <c r="F163" s="115" t="s">
        <v>384</v>
      </c>
      <c r="G163" s="522"/>
      <c r="H163" s="112">
        <v>600</v>
      </c>
      <c r="I163" s="143">
        <v>100</v>
      </c>
      <c r="J163" s="112">
        <v>600</v>
      </c>
      <c r="K163" s="143">
        <v>100</v>
      </c>
      <c r="L163" s="143">
        <v>250</v>
      </c>
      <c r="M163" s="143">
        <v>180</v>
      </c>
      <c r="N163" s="112">
        <v>65</v>
      </c>
      <c r="O163" s="112">
        <v>55</v>
      </c>
      <c r="P163" s="143">
        <v>250</v>
      </c>
      <c r="Q163" s="143">
        <v>180</v>
      </c>
      <c r="R163" s="112">
        <v>65</v>
      </c>
      <c r="S163" s="112">
        <v>55</v>
      </c>
      <c r="V163" s="155"/>
    </row>
    <row r="164" s="2" customFormat="1" ht="15.6" customHeight="1" spans="1:22">
      <c r="A164" s="117"/>
      <c r="B164" s="35"/>
      <c r="C164" s="49"/>
      <c r="D164" s="36"/>
      <c r="E164" s="37"/>
      <c r="F164" s="37"/>
      <c r="G164" s="406"/>
      <c r="H164" s="222"/>
      <c r="I164" s="148"/>
      <c r="J164" s="222"/>
      <c r="K164" s="148"/>
      <c r="L164" s="148"/>
      <c r="M164" s="148"/>
      <c r="N164" s="222"/>
      <c r="O164" s="222"/>
      <c r="P164" s="148"/>
      <c r="Q164" s="148"/>
      <c r="R164" s="222"/>
      <c r="S164" s="222"/>
      <c r="V164" s="509"/>
    </row>
    <row r="165" s="12" customFormat="1" ht="15.6" customHeight="1" spans="1:22">
      <c r="A165" s="118">
        <f>A157</f>
        <v>608</v>
      </c>
      <c r="B165" s="113"/>
      <c r="C165" s="9" t="s">
        <v>384</v>
      </c>
      <c r="D165" s="114" t="s">
        <v>120</v>
      </c>
      <c r="E165" s="115" t="s">
        <v>386</v>
      </c>
      <c r="F165" s="115" t="s">
        <v>387</v>
      </c>
      <c r="G165" s="522"/>
      <c r="H165" s="112"/>
      <c r="I165" s="143"/>
      <c r="J165" s="112"/>
      <c r="K165" s="143"/>
      <c r="L165" s="143"/>
      <c r="M165" s="143"/>
      <c r="N165" s="112"/>
      <c r="O165" s="112"/>
      <c r="P165" s="143"/>
      <c r="Q165" s="143"/>
      <c r="R165" s="112"/>
      <c r="S165" s="112"/>
      <c r="V165" s="155"/>
    </row>
    <row r="166" s="2" customFormat="1" ht="15.6" customHeight="1" spans="1:22">
      <c r="A166" s="117"/>
      <c r="B166" s="35"/>
      <c r="C166" s="49"/>
      <c r="D166" s="36"/>
      <c r="E166" s="37"/>
      <c r="F166" s="37"/>
      <c r="G166" s="406"/>
      <c r="H166" s="222" t="s">
        <v>254</v>
      </c>
      <c r="I166" s="148" t="s">
        <v>388</v>
      </c>
      <c r="J166" s="222" t="s">
        <v>254</v>
      </c>
      <c r="K166" s="148" t="s">
        <v>388</v>
      </c>
      <c r="L166" s="148" t="s">
        <v>210</v>
      </c>
      <c r="M166" s="148" t="s">
        <v>211</v>
      </c>
      <c r="N166" s="222" t="s">
        <v>389</v>
      </c>
      <c r="O166" s="222" t="s">
        <v>390</v>
      </c>
      <c r="P166" s="148" t="s">
        <v>210</v>
      </c>
      <c r="Q166" s="148" t="s">
        <v>211</v>
      </c>
      <c r="R166" s="222" t="s">
        <v>389</v>
      </c>
      <c r="S166" s="222" t="s">
        <v>390</v>
      </c>
      <c r="V166" s="509"/>
    </row>
    <row r="167" s="294" customFormat="1" ht="15.6" customHeight="1" spans="1:22">
      <c r="A167" s="183">
        <f>A4</f>
        <v>608</v>
      </c>
      <c r="B167" s="184" t="s">
        <v>385</v>
      </c>
      <c r="C167" s="185" t="s">
        <v>384</v>
      </c>
      <c r="D167" s="186" t="s">
        <v>126</v>
      </c>
      <c r="E167" s="187" t="s">
        <v>391</v>
      </c>
      <c r="F167" s="187" t="s">
        <v>392</v>
      </c>
      <c r="G167" s="532"/>
      <c r="H167" s="294">
        <v>60</v>
      </c>
      <c r="I167" s="294">
        <v>100</v>
      </c>
      <c r="J167" s="294">
        <v>60</v>
      </c>
      <c r="K167" s="294">
        <v>100</v>
      </c>
      <c r="L167" s="294">
        <v>140</v>
      </c>
      <c r="M167" s="294">
        <v>108</v>
      </c>
      <c r="N167" s="294">
        <v>61</v>
      </c>
      <c r="O167" s="294">
        <v>59</v>
      </c>
      <c r="P167" s="294">
        <v>140</v>
      </c>
      <c r="Q167" s="294">
        <v>108</v>
      </c>
      <c r="R167" s="294">
        <v>61</v>
      </c>
      <c r="S167" s="294">
        <v>59</v>
      </c>
      <c r="V167" s="534"/>
    </row>
    <row r="168" s="2" customFormat="1" ht="15.6" customHeight="1" spans="1:22">
      <c r="A168" s="34"/>
      <c r="B168" s="35"/>
      <c r="C168" s="34"/>
      <c r="D168" s="36"/>
      <c r="E168" s="37" t="s">
        <v>162</v>
      </c>
      <c r="F168" s="34" t="s">
        <v>164</v>
      </c>
      <c r="G168" s="406"/>
      <c r="H168" s="222">
        <v>60</v>
      </c>
      <c r="I168" s="148">
        <v>16.67</v>
      </c>
      <c r="J168" s="222">
        <v>60</v>
      </c>
      <c r="K168" s="148">
        <v>16.67</v>
      </c>
      <c r="L168" s="148">
        <v>253</v>
      </c>
      <c r="M168" s="148">
        <v>205</v>
      </c>
      <c r="N168" s="222">
        <v>50.15</v>
      </c>
      <c r="O168" s="222">
        <v>47.5</v>
      </c>
      <c r="P168" s="148">
        <v>253</v>
      </c>
      <c r="Q168" s="148">
        <v>205</v>
      </c>
      <c r="R168" s="222">
        <v>50.15</v>
      </c>
      <c r="S168" s="222">
        <v>47.5</v>
      </c>
      <c r="V168" s="509"/>
    </row>
    <row r="169" ht="15.6" customHeight="1" spans="1:22">
      <c r="A169" s="48">
        <f>A163</f>
        <v>608</v>
      </c>
      <c r="B169" s="40" t="s">
        <v>393</v>
      </c>
      <c r="C169" s="31" t="s">
        <v>394</v>
      </c>
      <c r="D169" s="41" t="s">
        <v>109</v>
      </c>
      <c r="E169" s="42" t="s">
        <v>395</v>
      </c>
      <c r="F169" s="42" t="s">
        <v>396</v>
      </c>
      <c r="G169" s="111"/>
      <c r="H169" s="112">
        <v>60</v>
      </c>
      <c r="I169" s="195">
        <v>16</v>
      </c>
      <c r="J169" s="112">
        <v>60</v>
      </c>
      <c r="K169" s="195">
        <v>16</v>
      </c>
      <c r="L169" s="195">
        <v>253</v>
      </c>
      <c r="M169" s="195">
        <v>205</v>
      </c>
      <c r="N169" s="112">
        <v>50.15</v>
      </c>
      <c r="O169" s="112">
        <v>47.5</v>
      </c>
      <c r="P169" s="143">
        <v>253</v>
      </c>
      <c r="Q169" s="143">
        <v>205</v>
      </c>
      <c r="R169" s="112">
        <v>50.15</v>
      </c>
      <c r="S169" s="112">
        <v>47.5</v>
      </c>
      <c r="V169" s="156"/>
    </row>
    <row r="170" s="3" customFormat="1" ht="15.6" customHeight="1" spans="1:22">
      <c r="A170" s="34"/>
      <c r="B170" s="35"/>
      <c r="C170" s="34"/>
      <c r="D170" s="36"/>
      <c r="E170" s="37"/>
      <c r="F170" s="34"/>
      <c r="G170" s="406"/>
      <c r="H170" s="222"/>
      <c r="I170" s="148"/>
      <c r="J170" s="222"/>
      <c r="K170" s="148"/>
      <c r="L170" s="148"/>
      <c r="M170" s="148"/>
      <c r="N170" s="222"/>
      <c r="O170" s="222"/>
      <c r="P170" s="148"/>
      <c r="Q170" s="148"/>
      <c r="R170" s="222"/>
      <c r="S170" s="222"/>
      <c r="T170" s="2"/>
      <c r="U170" s="2"/>
      <c r="V170" s="509"/>
    </row>
    <row r="171" customFormat="1" ht="15.6" customHeight="1" spans="1:22">
      <c r="A171" s="48">
        <f>A165</f>
        <v>608</v>
      </c>
      <c r="B171" s="40"/>
      <c r="C171" s="31" t="s">
        <v>394</v>
      </c>
      <c r="D171" s="41" t="s">
        <v>120</v>
      </c>
      <c r="E171" s="42" t="s">
        <v>397</v>
      </c>
      <c r="F171" s="42" t="s">
        <v>398</v>
      </c>
      <c r="G171" s="111"/>
      <c r="H171" s="112"/>
      <c r="I171" s="195"/>
      <c r="J171" s="112"/>
      <c r="K171" s="195"/>
      <c r="L171" s="195"/>
      <c r="M171" s="195"/>
      <c r="N171" s="112"/>
      <c r="O171" s="112"/>
      <c r="P171" s="143"/>
      <c r="Q171" s="143"/>
      <c r="R171" s="112"/>
      <c r="S171" s="112"/>
      <c r="T171" s="12"/>
      <c r="U171" s="12"/>
      <c r="V171" s="156"/>
    </row>
    <row r="172" s="3" customFormat="1" ht="15.6" customHeight="1" spans="1:22">
      <c r="A172" s="34"/>
      <c r="B172" s="35"/>
      <c r="C172" s="34"/>
      <c r="D172" s="36"/>
      <c r="E172" s="37"/>
      <c r="F172" s="34"/>
      <c r="G172" s="406"/>
      <c r="H172" s="222"/>
      <c r="I172" s="148"/>
      <c r="J172" s="222"/>
      <c r="K172" s="148"/>
      <c r="L172" s="148"/>
      <c r="M172" s="148"/>
      <c r="N172" s="222"/>
      <c r="O172" s="222"/>
      <c r="P172" s="148"/>
      <c r="Q172" s="148"/>
      <c r="R172" s="222"/>
      <c r="S172" s="222"/>
      <c r="T172" s="2"/>
      <c r="U172" s="2"/>
      <c r="V172" s="509"/>
    </row>
    <row r="173" customFormat="1" ht="15.6" customHeight="1" spans="1:22">
      <c r="A173" s="48">
        <f t="shared" ref="A173" si="7">A169</f>
        <v>608</v>
      </c>
      <c r="B173" s="40"/>
      <c r="C173" s="31" t="s">
        <v>394</v>
      </c>
      <c r="D173" s="41" t="s">
        <v>126</v>
      </c>
      <c r="E173" s="42" t="s">
        <v>399</v>
      </c>
      <c r="F173" s="42" t="s">
        <v>400</v>
      </c>
      <c r="G173" s="111"/>
      <c r="H173" s="112"/>
      <c r="I173" s="195"/>
      <c r="J173" s="112"/>
      <c r="K173" s="195"/>
      <c r="L173" s="195"/>
      <c r="M173" s="195"/>
      <c r="N173" s="112"/>
      <c r="O173" s="112"/>
      <c r="P173" s="143"/>
      <c r="Q173" s="143"/>
      <c r="R173" s="112"/>
      <c r="S173" s="112"/>
      <c r="T173" s="12"/>
      <c r="U173" s="12"/>
      <c r="V173" s="156"/>
    </row>
    <row r="174" s="2" customFormat="1" ht="15.6" customHeight="1" spans="1:22">
      <c r="A174" s="45"/>
      <c r="B174" s="35"/>
      <c r="C174" s="34"/>
      <c r="D174" s="36"/>
      <c r="E174" s="37" t="s">
        <v>401</v>
      </c>
      <c r="F174" s="37" t="s">
        <v>402</v>
      </c>
      <c r="G174" s="406"/>
      <c r="H174" s="222" t="s">
        <v>403</v>
      </c>
      <c r="I174" s="148" t="s">
        <v>404</v>
      </c>
      <c r="J174" s="222" t="s">
        <v>403</v>
      </c>
      <c r="K174" s="148" t="s">
        <v>404</v>
      </c>
      <c r="L174" s="3" t="s">
        <v>405</v>
      </c>
      <c r="M174" s="148" t="s">
        <v>406</v>
      </c>
      <c r="N174" s="222" t="s">
        <v>407</v>
      </c>
      <c r="O174" s="222" t="s">
        <v>408</v>
      </c>
      <c r="P174" s="3" t="s">
        <v>405</v>
      </c>
      <c r="Q174" s="148" t="s">
        <v>406</v>
      </c>
      <c r="R174" s="222" t="s">
        <v>407</v>
      </c>
      <c r="S174" s="222" t="s">
        <v>408</v>
      </c>
      <c r="V174" s="509"/>
    </row>
    <row r="175" ht="15.6" customHeight="1" spans="1:22">
      <c r="A175" s="48">
        <f>A169</f>
        <v>608</v>
      </c>
      <c r="B175" s="40" t="s">
        <v>409</v>
      </c>
      <c r="C175" s="31" t="s">
        <v>410</v>
      </c>
      <c r="D175" s="41" t="s">
        <v>109</v>
      </c>
      <c r="E175" s="42" t="s">
        <v>411</v>
      </c>
      <c r="F175" s="42" t="s">
        <v>412</v>
      </c>
      <c r="G175" s="111"/>
      <c r="H175" s="112">
        <v>180</v>
      </c>
      <c r="I175" s="143">
        <v>20</v>
      </c>
      <c r="J175" s="112">
        <v>180</v>
      </c>
      <c r="K175" s="143">
        <v>20</v>
      </c>
      <c r="L175" s="143">
        <v>242</v>
      </c>
      <c r="M175" s="143">
        <v>198</v>
      </c>
      <c r="N175" s="112">
        <v>60.2</v>
      </c>
      <c r="O175" s="112">
        <v>59.5</v>
      </c>
      <c r="P175" s="143">
        <v>242</v>
      </c>
      <c r="Q175" s="143">
        <v>198</v>
      </c>
      <c r="R175" s="112">
        <v>60.2</v>
      </c>
      <c r="S175" s="112">
        <v>59.5</v>
      </c>
      <c r="V175" s="156"/>
    </row>
    <row r="176" s="6" customFormat="1" ht="15.6" customHeight="1" spans="1:22">
      <c r="A176" s="67"/>
      <c r="B176" s="63"/>
      <c r="C176" s="62"/>
      <c r="D176" s="64"/>
      <c r="E176" s="65" t="s">
        <v>413</v>
      </c>
      <c r="F176" s="65" t="s">
        <v>414</v>
      </c>
      <c r="G176" s="417"/>
      <c r="H176" s="225" t="s">
        <v>254</v>
      </c>
      <c r="I176" s="238" t="s">
        <v>388</v>
      </c>
      <c r="J176" s="225" t="s">
        <v>254</v>
      </c>
      <c r="K176" s="238" t="s">
        <v>388</v>
      </c>
      <c r="L176" s="238" t="s">
        <v>210</v>
      </c>
      <c r="M176" s="238" t="s">
        <v>211</v>
      </c>
      <c r="N176" s="225" t="s">
        <v>389</v>
      </c>
      <c r="O176" s="225" t="s">
        <v>390</v>
      </c>
      <c r="P176" s="238" t="s">
        <v>210</v>
      </c>
      <c r="Q176" s="238" t="s">
        <v>211</v>
      </c>
      <c r="R176" s="225" t="s">
        <v>389</v>
      </c>
      <c r="S176" s="225" t="s">
        <v>390</v>
      </c>
      <c r="V176" s="521"/>
    </row>
    <row r="177" ht="15.6" customHeight="1" spans="1:22">
      <c r="A177" s="48">
        <f>A175</f>
        <v>608</v>
      </c>
      <c r="B177" s="40" t="s">
        <v>409</v>
      </c>
      <c r="C177" s="31" t="s">
        <v>410</v>
      </c>
      <c r="D177" s="41" t="s">
        <v>120</v>
      </c>
      <c r="E177" s="42" t="s">
        <v>415</v>
      </c>
      <c r="F177" s="42" t="s">
        <v>416</v>
      </c>
      <c r="G177" s="111"/>
      <c r="H177" s="112">
        <v>60</v>
      </c>
      <c r="I177" s="143">
        <v>100</v>
      </c>
      <c r="J177" s="112">
        <v>60</v>
      </c>
      <c r="K177" s="143">
        <v>100</v>
      </c>
      <c r="L177" s="143">
        <v>140</v>
      </c>
      <c r="M177" s="143">
        <v>108</v>
      </c>
      <c r="N177" s="112">
        <v>61</v>
      </c>
      <c r="O177" s="112">
        <v>59</v>
      </c>
      <c r="P177" s="143">
        <v>140</v>
      </c>
      <c r="Q177" s="143">
        <v>108</v>
      </c>
      <c r="R177" s="112">
        <v>61</v>
      </c>
      <c r="S177" s="112">
        <v>59</v>
      </c>
      <c r="V177" s="156"/>
    </row>
    <row r="178" s="2" customFormat="1" ht="15.6" customHeight="1" spans="1:22">
      <c r="A178" s="45"/>
      <c r="B178" s="35"/>
      <c r="C178" s="34"/>
      <c r="D178" s="36"/>
      <c r="E178" s="37" t="s">
        <v>417</v>
      </c>
      <c r="F178" s="37" t="s">
        <v>418</v>
      </c>
      <c r="G178" s="406"/>
      <c r="H178" s="222" t="s">
        <v>254</v>
      </c>
      <c r="I178" s="148" t="s">
        <v>150</v>
      </c>
      <c r="J178" s="222" t="s">
        <v>254</v>
      </c>
      <c r="K178" s="148" t="s">
        <v>150</v>
      </c>
      <c r="L178" s="148" t="s">
        <v>210</v>
      </c>
      <c r="M178" s="148" t="s">
        <v>419</v>
      </c>
      <c r="N178" s="222" t="s">
        <v>420</v>
      </c>
      <c r="O178" s="222" t="s">
        <v>421</v>
      </c>
      <c r="P178" s="148" t="s">
        <v>210</v>
      </c>
      <c r="Q178" s="148" t="s">
        <v>419</v>
      </c>
      <c r="R178" s="222" t="s">
        <v>420</v>
      </c>
      <c r="S178" s="222" t="s">
        <v>421</v>
      </c>
      <c r="V178" s="509"/>
    </row>
    <row r="179" ht="15.6" customHeight="1" spans="1:22">
      <c r="A179" s="48">
        <f t="shared" ref="A179:A183" si="8">A177</f>
        <v>608</v>
      </c>
      <c r="B179" s="40" t="s">
        <v>409</v>
      </c>
      <c r="C179" s="31" t="s">
        <v>410</v>
      </c>
      <c r="D179" s="41" t="s">
        <v>126</v>
      </c>
      <c r="E179" s="42" t="s">
        <v>422</v>
      </c>
      <c r="F179" s="42" t="s">
        <v>423</v>
      </c>
      <c r="G179" s="111"/>
      <c r="H179" s="112">
        <v>60</v>
      </c>
      <c r="I179" s="143">
        <v>8</v>
      </c>
      <c r="J179" s="112">
        <v>60</v>
      </c>
      <c r="K179" s="143">
        <v>8</v>
      </c>
      <c r="L179" s="143">
        <v>253</v>
      </c>
      <c r="M179" s="143">
        <v>184</v>
      </c>
      <c r="N179" s="112">
        <v>60.1</v>
      </c>
      <c r="O179" s="112">
        <v>59.9</v>
      </c>
      <c r="P179" s="143">
        <v>253</v>
      </c>
      <c r="Q179" s="143">
        <v>184</v>
      </c>
      <c r="R179" s="112">
        <v>60.1</v>
      </c>
      <c r="S179" s="112">
        <v>59.9</v>
      </c>
      <c r="V179" s="156"/>
    </row>
    <row r="180" s="2" customFormat="1" ht="15.6" customHeight="1" spans="1:22">
      <c r="A180" s="45"/>
      <c r="B180" s="35"/>
      <c r="C180" s="34"/>
      <c r="D180" s="36"/>
      <c r="E180" s="37" t="s">
        <v>417</v>
      </c>
      <c r="F180" s="37" t="s">
        <v>424</v>
      </c>
      <c r="G180" s="406"/>
      <c r="H180" s="222" t="s">
        <v>254</v>
      </c>
      <c r="I180" s="148" t="s">
        <v>150</v>
      </c>
      <c r="J180" s="222" t="s">
        <v>254</v>
      </c>
      <c r="K180" s="148" t="s">
        <v>150</v>
      </c>
      <c r="L180" s="148" t="s">
        <v>210</v>
      </c>
      <c r="M180" s="148" t="s">
        <v>419</v>
      </c>
      <c r="N180" s="222" t="s">
        <v>420</v>
      </c>
      <c r="O180" s="222" t="s">
        <v>421</v>
      </c>
      <c r="P180" s="148" t="s">
        <v>210</v>
      </c>
      <c r="Q180" s="148" t="s">
        <v>419</v>
      </c>
      <c r="R180" s="222" t="s">
        <v>420</v>
      </c>
      <c r="S180" s="222" t="s">
        <v>421</v>
      </c>
      <c r="V180" s="509"/>
    </row>
    <row r="181" ht="15.6" customHeight="1" spans="1:22">
      <c r="A181" s="48">
        <f t="shared" si="8"/>
        <v>608</v>
      </c>
      <c r="B181" s="40" t="s">
        <v>409</v>
      </c>
      <c r="C181" s="31" t="s">
        <v>410</v>
      </c>
      <c r="D181" s="41" t="s">
        <v>129</v>
      </c>
      <c r="E181" s="42" t="s">
        <v>425</v>
      </c>
      <c r="F181" s="42" t="s">
        <v>426</v>
      </c>
      <c r="G181" s="111"/>
      <c r="H181" s="112">
        <v>60</v>
      </c>
      <c r="I181" s="143">
        <v>8</v>
      </c>
      <c r="J181" s="112">
        <v>60</v>
      </c>
      <c r="K181" s="143">
        <v>8</v>
      </c>
      <c r="L181" s="143">
        <v>279.4</v>
      </c>
      <c r="M181" s="143">
        <v>203.2</v>
      </c>
      <c r="N181" s="112">
        <v>60.1</v>
      </c>
      <c r="O181" s="112">
        <v>59.9</v>
      </c>
      <c r="P181" s="143">
        <v>279.4</v>
      </c>
      <c r="Q181" s="143">
        <v>203.2</v>
      </c>
      <c r="R181" s="112">
        <v>60.1</v>
      </c>
      <c r="S181" s="112">
        <v>59.9</v>
      </c>
      <c r="V181" s="156"/>
    </row>
    <row r="182" s="3" customFormat="1" ht="15.6" customHeight="1" spans="1:22">
      <c r="A182" s="45"/>
      <c r="B182" s="35"/>
      <c r="C182" s="34"/>
      <c r="D182" s="36"/>
      <c r="E182" s="37"/>
      <c r="F182" s="37"/>
      <c r="G182" s="406"/>
      <c r="H182" s="222"/>
      <c r="I182" s="148"/>
      <c r="J182" s="222"/>
      <c r="K182" s="148"/>
      <c r="L182" s="148"/>
      <c r="M182" s="148"/>
      <c r="N182" s="222"/>
      <c r="O182" s="222"/>
      <c r="P182" s="148"/>
      <c r="Q182" s="148"/>
      <c r="R182" s="222"/>
      <c r="S182" s="222"/>
      <c r="T182" s="2"/>
      <c r="U182" s="2"/>
      <c r="V182" s="509"/>
    </row>
    <row r="183" customFormat="1" ht="15.6" customHeight="1" spans="1:22">
      <c r="A183" s="48">
        <f t="shared" si="8"/>
        <v>608</v>
      </c>
      <c r="B183" s="40"/>
      <c r="C183" s="31" t="s">
        <v>410</v>
      </c>
      <c r="D183" s="41" t="s">
        <v>132</v>
      </c>
      <c r="E183" s="42" t="s">
        <v>427</v>
      </c>
      <c r="F183" s="42" t="s">
        <v>428</v>
      </c>
      <c r="G183" s="111"/>
      <c r="H183" s="112"/>
      <c r="I183" s="143"/>
      <c r="J183" s="112"/>
      <c r="K183" s="143"/>
      <c r="L183" s="143"/>
      <c r="M183" s="143"/>
      <c r="N183" s="112"/>
      <c r="O183" s="112"/>
      <c r="P183" s="143"/>
      <c r="Q183" s="143"/>
      <c r="R183" s="112"/>
      <c r="S183" s="112"/>
      <c r="T183" s="12"/>
      <c r="U183" s="12"/>
      <c r="V183" s="156"/>
    </row>
    <row r="184" s="6" customFormat="1" ht="15.6" customHeight="1" spans="1:22">
      <c r="A184" s="67"/>
      <c r="B184" s="63"/>
      <c r="C184" s="62"/>
      <c r="D184" s="64"/>
      <c r="E184" s="65"/>
      <c r="F184" s="65" t="s">
        <v>429</v>
      </c>
      <c r="G184" s="417"/>
      <c r="H184" s="225" t="s">
        <v>430</v>
      </c>
      <c r="I184" s="533">
        <v>1</v>
      </c>
      <c r="J184" s="225" t="s">
        <v>430</v>
      </c>
      <c r="K184" s="533">
        <v>1</v>
      </c>
      <c r="L184" s="238" t="s">
        <v>113</v>
      </c>
      <c r="M184" s="238" t="s">
        <v>123</v>
      </c>
      <c r="N184" s="225" t="s">
        <v>431</v>
      </c>
      <c r="O184" s="225" t="s">
        <v>313</v>
      </c>
      <c r="P184" s="238" t="s">
        <v>113</v>
      </c>
      <c r="Q184" s="238" t="s">
        <v>123</v>
      </c>
      <c r="R184" s="225" t="s">
        <v>431</v>
      </c>
      <c r="S184" s="225" t="s">
        <v>313</v>
      </c>
      <c r="V184" s="521"/>
    </row>
    <row r="185" ht="15.6" customHeight="1" spans="1:22">
      <c r="A185" s="48">
        <f>A181</f>
        <v>608</v>
      </c>
      <c r="B185" s="40" t="s">
        <v>432</v>
      </c>
      <c r="C185" s="31" t="s">
        <v>433</v>
      </c>
      <c r="D185" s="41" t="s">
        <v>109</v>
      </c>
      <c r="E185" s="42" t="s">
        <v>434</v>
      </c>
      <c r="F185" s="42" t="s">
        <v>435</v>
      </c>
      <c r="G185" s="111"/>
      <c r="H185" s="112">
        <v>60</v>
      </c>
      <c r="I185" s="143">
        <v>100</v>
      </c>
      <c r="J185" s="112">
        <v>60</v>
      </c>
      <c r="K185" s="143">
        <v>100</v>
      </c>
      <c r="L185" s="143">
        <v>253</v>
      </c>
      <c r="M185" s="143">
        <v>195.5</v>
      </c>
      <c r="N185" s="143">
        <v>51.5</v>
      </c>
      <c r="O185" s="112">
        <v>47.5</v>
      </c>
      <c r="P185" s="143">
        <v>253</v>
      </c>
      <c r="Q185" s="143">
        <v>195.5</v>
      </c>
      <c r="R185" s="143">
        <v>51.5</v>
      </c>
      <c r="S185" s="112">
        <v>47.5</v>
      </c>
      <c r="V185" s="156"/>
    </row>
    <row r="186" s="6" customFormat="1" ht="15.6" customHeight="1" spans="1:22">
      <c r="A186" s="67"/>
      <c r="B186" s="63"/>
      <c r="C186" s="62"/>
      <c r="D186" s="64"/>
      <c r="E186" s="65"/>
      <c r="F186" s="65" t="s">
        <v>436</v>
      </c>
      <c r="G186" s="417"/>
      <c r="H186" s="225" t="s">
        <v>430</v>
      </c>
      <c r="I186" s="533">
        <v>1</v>
      </c>
      <c r="J186" s="225" t="s">
        <v>437</v>
      </c>
      <c r="K186" s="533">
        <v>1</v>
      </c>
      <c r="L186" s="238" t="s">
        <v>113</v>
      </c>
      <c r="M186" s="238" t="s">
        <v>151</v>
      </c>
      <c r="N186" s="238" t="s">
        <v>255</v>
      </c>
      <c r="O186" s="225" t="s">
        <v>438</v>
      </c>
      <c r="P186" s="238" t="s">
        <v>113</v>
      </c>
      <c r="Q186" s="238" t="s">
        <v>151</v>
      </c>
      <c r="R186" s="238" t="s">
        <v>255</v>
      </c>
      <c r="S186" s="225" t="s">
        <v>438</v>
      </c>
      <c r="V186" s="521"/>
    </row>
    <row r="187" ht="15.6" customHeight="1" spans="1:22">
      <c r="A187" s="48">
        <f>A185</f>
        <v>608</v>
      </c>
      <c r="B187" s="40" t="s">
        <v>432</v>
      </c>
      <c r="C187" s="31" t="s">
        <v>439</v>
      </c>
      <c r="D187" s="41" t="s">
        <v>120</v>
      </c>
      <c r="E187" s="42" t="s">
        <v>440</v>
      </c>
      <c r="F187" s="42" t="s">
        <v>441</v>
      </c>
      <c r="G187" s="111"/>
      <c r="H187" s="112">
        <v>60</v>
      </c>
      <c r="I187" s="143">
        <v>100</v>
      </c>
      <c r="J187" s="112">
        <v>180</v>
      </c>
      <c r="K187" s="143">
        <v>100</v>
      </c>
      <c r="L187" s="143">
        <v>253</v>
      </c>
      <c r="M187" s="143">
        <v>207</v>
      </c>
      <c r="N187" s="112">
        <v>50.2</v>
      </c>
      <c r="O187" s="112">
        <v>49.8</v>
      </c>
      <c r="P187" s="143">
        <v>253</v>
      </c>
      <c r="Q187" s="143">
        <v>207</v>
      </c>
      <c r="R187" s="112">
        <v>50.2</v>
      </c>
      <c r="S187" s="112">
        <v>49.8</v>
      </c>
      <c r="V187" s="156"/>
    </row>
    <row r="188" s="6" customFormat="1" ht="15.6" customHeight="1" spans="1:22">
      <c r="A188" s="67"/>
      <c r="B188" s="63"/>
      <c r="C188" s="62"/>
      <c r="D188" s="64"/>
      <c r="E188" s="65"/>
      <c r="F188" s="65" t="s">
        <v>442</v>
      </c>
      <c r="G188" s="417"/>
      <c r="H188" s="225" t="s">
        <v>430</v>
      </c>
      <c r="I188" s="533">
        <v>1</v>
      </c>
      <c r="J188" s="225" t="s">
        <v>443</v>
      </c>
      <c r="K188" s="533">
        <v>1</v>
      </c>
      <c r="L188" s="238" t="s">
        <v>113</v>
      </c>
      <c r="M188" s="238" t="s">
        <v>151</v>
      </c>
      <c r="N188" s="225" t="s">
        <v>276</v>
      </c>
      <c r="O188" s="225" t="s">
        <v>444</v>
      </c>
      <c r="P188" s="238" t="s">
        <v>113</v>
      </c>
      <c r="Q188" s="238" t="s">
        <v>151</v>
      </c>
      <c r="R188" s="225" t="s">
        <v>276</v>
      </c>
      <c r="S188" s="225" t="s">
        <v>444</v>
      </c>
      <c r="V188" s="521"/>
    </row>
    <row r="189" ht="15.6" customHeight="1" spans="1:22">
      <c r="A189" s="48">
        <f>A187</f>
        <v>608</v>
      </c>
      <c r="B189" s="40" t="s">
        <v>432</v>
      </c>
      <c r="C189" s="31" t="s">
        <v>445</v>
      </c>
      <c r="D189" s="41" t="s">
        <v>126</v>
      </c>
      <c r="E189" s="42" t="s">
        <v>446</v>
      </c>
      <c r="F189" s="42" t="s">
        <v>447</v>
      </c>
      <c r="G189" s="111"/>
      <c r="H189" s="112">
        <v>60</v>
      </c>
      <c r="I189" s="143">
        <v>100</v>
      </c>
      <c r="J189" s="112">
        <v>900</v>
      </c>
      <c r="K189" s="143">
        <v>100</v>
      </c>
      <c r="L189" s="143">
        <v>253</v>
      </c>
      <c r="M189" s="143">
        <v>207</v>
      </c>
      <c r="N189" s="112">
        <v>50.5</v>
      </c>
      <c r="O189" s="112">
        <v>49.5</v>
      </c>
      <c r="P189" s="143">
        <v>253</v>
      </c>
      <c r="Q189" s="143">
        <v>207</v>
      </c>
      <c r="R189" s="112">
        <v>50.5</v>
      </c>
      <c r="S189" s="112">
        <v>49.5</v>
      </c>
      <c r="V189" s="156"/>
    </row>
    <row r="190" s="10" customFormat="1" ht="15.6" customHeight="1" spans="1:22">
      <c r="A190" s="107"/>
      <c r="B190" s="71"/>
      <c r="C190" s="70"/>
      <c r="D190" s="72"/>
      <c r="E190" s="73" t="s">
        <v>192</v>
      </c>
      <c r="F190" s="108" t="s">
        <v>330</v>
      </c>
      <c r="G190" s="109"/>
      <c r="H190" s="110" t="s">
        <v>448</v>
      </c>
      <c r="I190" s="141" t="s">
        <v>449</v>
      </c>
      <c r="J190" s="110" t="s">
        <v>448</v>
      </c>
      <c r="K190" s="141" t="s">
        <v>449</v>
      </c>
      <c r="L190" s="141" t="s">
        <v>210</v>
      </c>
      <c r="M190" s="141" t="s">
        <v>211</v>
      </c>
      <c r="N190" s="110">
        <v>50.05</v>
      </c>
      <c r="O190" s="110">
        <v>47.5</v>
      </c>
      <c r="P190" s="141" t="s">
        <v>210</v>
      </c>
      <c r="Q190" s="141" t="s">
        <v>211</v>
      </c>
      <c r="R190" s="110">
        <v>50.05</v>
      </c>
      <c r="S190" s="110">
        <v>47.5</v>
      </c>
      <c r="V190" s="154"/>
    </row>
    <row r="191" s="19" customFormat="1" ht="15.6" customHeight="1" spans="1:22">
      <c r="A191" s="57">
        <f>A189</f>
        <v>608</v>
      </c>
      <c r="B191" s="58" t="s">
        <v>450</v>
      </c>
      <c r="C191" s="59" t="s">
        <v>451</v>
      </c>
      <c r="D191" s="60" t="s">
        <v>109</v>
      </c>
      <c r="E191" s="61" t="s">
        <v>452</v>
      </c>
      <c r="F191" s="59" t="s">
        <v>451</v>
      </c>
      <c r="G191" s="511"/>
      <c r="H191" s="223">
        <v>300</v>
      </c>
      <c r="I191" s="234">
        <v>8</v>
      </c>
      <c r="J191" s="223">
        <v>300</v>
      </c>
      <c r="K191" s="234">
        <v>8</v>
      </c>
      <c r="L191" s="234">
        <v>253</v>
      </c>
      <c r="M191" s="234">
        <v>195.5</v>
      </c>
      <c r="N191" s="223">
        <v>50.05</v>
      </c>
      <c r="O191" s="223">
        <v>47.5</v>
      </c>
      <c r="P191" s="234">
        <v>253</v>
      </c>
      <c r="Q191" s="234">
        <v>195.5</v>
      </c>
      <c r="R191" s="223">
        <v>50.05</v>
      </c>
      <c r="S191" s="223">
        <v>47.5</v>
      </c>
      <c r="V191" s="518"/>
    </row>
    <row r="192" s="10" customFormat="1" ht="19.95" customHeight="1" spans="1:22">
      <c r="A192" s="107"/>
      <c r="B192" s="71"/>
      <c r="C192" s="70" t="s">
        <v>451</v>
      </c>
      <c r="D192" s="72"/>
      <c r="E192" s="73" t="s">
        <v>452</v>
      </c>
      <c r="F192" s="70" t="s">
        <v>453</v>
      </c>
      <c r="G192" s="109"/>
      <c r="H192" s="110" t="s">
        <v>454</v>
      </c>
      <c r="I192" s="141" t="s">
        <v>449</v>
      </c>
      <c r="J192" s="110" t="s">
        <v>454</v>
      </c>
      <c r="K192" s="141" t="s">
        <v>449</v>
      </c>
      <c r="L192" s="141" t="s">
        <v>219</v>
      </c>
      <c r="M192" s="141" t="s">
        <v>220</v>
      </c>
      <c r="N192" s="110" t="s">
        <v>455</v>
      </c>
      <c r="O192" s="110" t="s">
        <v>222</v>
      </c>
      <c r="P192" s="141" t="s">
        <v>219</v>
      </c>
      <c r="Q192" s="141" t="s">
        <v>220</v>
      </c>
      <c r="R192" s="110" t="s">
        <v>455</v>
      </c>
      <c r="S192" s="110" t="s">
        <v>222</v>
      </c>
      <c r="V192" s="154"/>
    </row>
    <row r="193" ht="15.6" customHeight="1" spans="1:22">
      <c r="A193" s="57">
        <f>A191</f>
        <v>608</v>
      </c>
      <c r="B193" s="58" t="s">
        <v>450</v>
      </c>
      <c r="C193" s="59" t="s">
        <v>451</v>
      </c>
      <c r="D193" s="60" t="s">
        <v>120</v>
      </c>
      <c r="E193" s="61" t="s">
        <v>456</v>
      </c>
      <c r="F193" s="59" t="s">
        <v>453</v>
      </c>
      <c r="G193" s="111"/>
      <c r="H193" s="112">
        <v>60</v>
      </c>
      <c r="I193" s="143">
        <v>8</v>
      </c>
      <c r="J193" s="112">
        <v>60</v>
      </c>
      <c r="K193" s="143">
        <v>8</v>
      </c>
      <c r="L193" s="143">
        <v>342.1</v>
      </c>
      <c r="M193" s="143">
        <v>264.3</v>
      </c>
      <c r="N193" s="112">
        <v>50.1</v>
      </c>
      <c r="O193" s="112">
        <v>49.5</v>
      </c>
      <c r="P193" s="143">
        <v>342.1</v>
      </c>
      <c r="Q193" s="143">
        <v>264.3</v>
      </c>
      <c r="R193" s="112">
        <v>50.1</v>
      </c>
      <c r="S193" s="112">
        <v>49.5</v>
      </c>
      <c r="V193" s="156"/>
    </row>
    <row r="194" s="10" customFormat="1" ht="15.6" customHeight="1" spans="1:22">
      <c r="A194" s="107"/>
      <c r="B194" s="71"/>
      <c r="C194" s="70"/>
      <c r="D194" s="72"/>
      <c r="E194" s="73" t="s">
        <v>452</v>
      </c>
      <c r="F194" s="70" t="s">
        <v>457</v>
      </c>
      <c r="G194" s="109"/>
      <c r="H194" s="75" t="s">
        <v>448</v>
      </c>
      <c r="I194" s="75" t="s">
        <v>449</v>
      </c>
      <c r="J194" s="75" t="s">
        <v>448</v>
      </c>
      <c r="K194" s="75" t="s">
        <v>449</v>
      </c>
      <c r="L194" s="75" t="s">
        <v>210</v>
      </c>
      <c r="M194" s="75" t="s">
        <v>211</v>
      </c>
      <c r="N194" s="75">
        <v>50.05</v>
      </c>
      <c r="O194" s="75">
        <v>47.5</v>
      </c>
      <c r="P194" s="75" t="s">
        <v>210</v>
      </c>
      <c r="Q194" s="75" t="s">
        <v>211</v>
      </c>
      <c r="R194" s="75">
        <v>50.05</v>
      </c>
      <c r="S194" s="75">
        <v>47.5</v>
      </c>
      <c r="V194" s="154"/>
    </row>
    <row r="195" s="119" customFormat="1" ht="15.6" customHeight="1" spans="1:22">
      <c r="A195" s="57">
        <f>A193</f>
        <v>608</v>
      </c>
      <c r="B195" s="58" t="s">
        <v>450</v>
      </c>
      <c r="C195" s="59" t="s">
        <v>451</v>
      </c>
      <c r="D195" s="60" t="s">
        <v>126</v>
      </c>
      <c r="E195" s="61" t="s">
        <v>452</v>
      </c>
      <c r="F195" s="59" t="s">
        <v>457</v>
      </c>
      <c r="G195" s="408"/>
      <c r="H195" s="119">
        <v>300</v>
      </c>
      <c r="I195" s="119">
        <v>8</v>
      </c>
      <c r="J195" s="119">
        <v>300</v>
      </c>
      <c r="K195" s="119">
        <v>8</v>
      </c>
      <c r="L195" s="119">
        <v>253</v>
      </c>
      <c r="M195" s="119">
        <v>195.5</v>
      </c>
      <c r="N195" s="119">
        <v>50.05</v>
      </c>
      <c r="O195" s="119">
        <v>47.5</v>
      </c>
      <c r="P195" s="119">
        <v>253</v>
      </c>
      <c r="Q195" s="119">
        <v>195.5</v>
      </c>
      <c r="R195" s="119">
        <v>50.05</v>
      </c>
      <c r="S195" s="119">
        <v>47.5</v>
      </c>
      <c r="V195" s="536"/>
    </row>
    <row r="196" s="10" customFormat="1" ht="15.6" customHeight="1" spans="1:22">
      <c r="A196" s="107"/>
      <c r="B196" s="71"/>
      <c r="C196" s="70"/>
      <c r="D196" s="72"/>
      <c r="E196" s="73" t="s">
        <v>452</v>
      </c>
      <c r="F196" s="70" t="s">
        <v>458</v>
      </c>
      <c r="G196" s="109"/>
      <c r="H196" s="110" t="s">
        <v>448</v>
      </c>
      <c r="I196" s="141" t="s">
        <v>449</v>
      </c>
      <c r="J196" s="110" t="s">
        <v>448</v>
      </c>
      <c r="K196" s="141" t="s">
        <v>449</v>
      </c>
      <c r="L196" s="141" t="s">
        <v>210</v>
      </c>
      <c r="M196" s="141" t="s">
        <v>211</v>
      </c>
      <c r="N196" s="110">
        <v>50.05</v>
      </c>
      <c r="O196" s="110">
        <v>47.5</v>
      </c>
      <c r="P196" s="141" t="s">
        <v>210</v>
      </c>
      <c r="Q196" s="141" t="s">
        <v>211</v>
      </c>
      <c r="R196" s="110">
        <v>50.05</v>
      </c>
      <c r="S196" s="110">
        <v>47.5</v>
      </c>
      <c r="V196" s="154"/>
    </row>
    <row r="197" s="19" customFormat="1" ht="15.6" customHeight="1" spans="1:22">
      <c r="A197" s="57">
        <f>A195</f>
        <v>608</v>
      </c>
      <c r="B197" s="58" t="s">
        <v>450</v>
      </c>
      <c r="C197" s="59" t="s">
        <v>451</v>
      </c>
      <c r="D197" s="60" t="s">
        <v>129</v>
      </c>
      <c r="E197" s="61" t="s">
        <v>452</v>
      </c>
      <c r="F197" s="59" t="s">
        <v>458</v>
      </c>
      <c r="G197" s="511"/>
      <c r="H197" s="223">
        <v>300</v>
      </c>
      <c r="I197" s="234">
        <v>8</v>
      </c>
      <c r="J197" s="223">
        <v>300</v>
      </c>
      <c r="K197" s="234">
        <v>8</v>
      </c>
      <c r="L197" s="234">
        <v>253</v>
      </c>
      <c r="M197" s="234">
        <v>195.5</v>
      </c>
      <c r="N197" s="223">
        <v>50.05</v>
      </c>
      <c r="O197" s="223">
        <v>47.5</v>
      </c>
      <c r="P197" s="234">
        <v>253</v>
      </c>
      <c r="Q197" s="234">
        <v>195.5</v>
      </c>
      <c r="R197" s="223">
        <v>50.05</v>
      </c>
      <c r="S197" s="223">
        <v>47.5</v>
      </c>
      <c r="V197" s="518"/>
    </row>
    <row r="198" s="2" customFormat="1" ht="15.6" customHeight="1" spans="1:22">
      <c r="A198" s="45"/>
      <c r="B198" s="35"/>
      <c r="C198" s="34"/>
      <c r="D198" s="36"/>
      <c r="E198" s="37"/>
      <c r="F198" s="34"/>
      <c r="G198" s="406"/>
      <c r="H198" s="222">
        <v>60</v>
      </c>
      <c r="I198" s="535">
        <v>0.1</v>
      </c>
      <c r="J198" s="222">
        <v>60</v>
      </c>
      <c r="K198" s="535">
        <v>0.1</v>
      </c>
      <c r="L198" s="148" t="s">
        <v>113</v>
      </c>
      <c r="M198" s="148" t="s">
        <v>151</v>
      </c>
      <c r="N198" s="222">
        <v>50.1</v>
      </c>
      <c r="O198" s="222">
        <v>49.9</v>
      </c>
      <c r="P198" s="148" t="s">
        <v>113</v>
      </c>
      <c r="Q198" s="148" t="s">
        <v>151</v>
      </c>
      <c r="R198" s="222">
        <v>50.1</v>
      </c>
      <c r="S198" s="222">
        <v>49.9</v>
      </c>
      <c r="V198" s="509"/>
    </row>
    <row r="199" s="20" customFormat="1" ht="15.6" customHeight="1" spans="1:22">
      <c r="A199" s="200">
        <f>A4</f>
        <v>608</v>
      </c>
      <c r="B199" s="184" t="s">
        <v>459</v>
      </c>
      <c r="C199" s="201" t="s">
        <v>460</v>
      </c>
      <c r="D199" s="186" t="s">
        <v>109</v>
      </c>
      <c r="E199" s="187" t="s">
        <v>461</v>
      </c>
      <c r="F199" s="201" t="s">
        <v>462</v>
      </c>
      <c r="G199" s="409"/>
      <c r="H199" s="20">
        <v>60</v>
      </c>
      <c r="I199" s="20">
        <v>10</v>
      </c>
      <c r="J199" s="20">
        <v>60</v>
      </c>
      <c r="K199" s="20">
        <v>10</v>
      </c>
      <c r="L199" s="20">
        <v>253</v>
      </c>
      <c r="M199" s="20">
        <v>207</v>
      </c>
      <c r="N199" s="20">
        <v>50.1</v>
      </c>
      <c r="O199" s="20">
        <v>49.9</v>
      </c>
      <c r="P199" s="20">
        <v>253</v>
      </c>
      <c r="Q199" s="20">
        <v>207</v>
      </c>
      <c r="R199" s="20">
        <v>50.1</v>
      </c>
      <c r="S199" s="20">
        <v>49.9</v>
      </c>
      <c r="V199" s="212"/>
    </row>
    <row r="200" ht="15.6" customHeight="1" spans="1:22">
      <c r="A200" s="48">
        <f>A191</f>
        <v>608</v>
      </c>
      <c r="B200" s="40" t="s">
        <v>463</v>
      </c>
      <c r="C200" s="31"/>
      <c r="D200" s="41"/>
      <c r="E200" s="42"/>
      <c r="F200" s="42"/>
      <c r="G200" s="111"/>
      <c r="H200" s="112"/>
      <c r="I200" s="143"/>
      <c r="J200" s="112"/>
      <c r="K200" s="143"/>
      <c r="L200" s="143"/>
      <c r="M200" s="143"/>
      <c r="N200" s="112"/>
      <c r="O200" s="112"/>
      <c r="P200" s="143"/>
      <c r="Q200" s="143"/>
      <c r="R200" s="112"/>
      <c r="S200" s="112"/>
      <c r="V200" s="156"/>
    </row>
    <row r="201" ht="15.6" customHeight="1" spans="1:22">
      <c r="A201" s="48">
        <f>A200</f>
        <v>608</v>
      </c>
      <c r="B201" s="40" t="s">
        <v>464</v>
      </c>
      <c r="C201" s="31" t="s">
        <v>465</v>
      </c>
      <c r="D201" s="41" t="s">
        <v>109</v>
      </c>
      <c r="E201" s="42" t="s">
        <v>466</v>
      </c>
      <c r="F201" s="42" t="s">
        <v>465</v>
      </c>
      <c r="G201" s="111"/>
      <c r="H201" s="112">
        <v>60</v>
      </c>
      <c r="I201" s="143">
        <v>100</v>
      </c>
      <c r="J201" s="112">
        <v>60</v>
      </c>
      <c r="K201" s="143">
        <v>100</v>
      </c>
      <c r="L201" s="143">
        <v>275</v>
      </c>
      <c r="M201" s="143">
        <v>150</v>
      </c>
      <c r="N201" s="112">
        <v>54.49</v>
      </c>
      <c r="O201" s="112">
        <v>45.51</v>
      </c>
      <c r="P201" s="143">
        <v>275</v>
      </c>
      <c r="Q201" s="143">
        <v>150</v>
      </c>
      <c r="R201" s="112">
        <v>54.49</v>
      </c>
      <c r="S201" s="112">
        <v>45.51</v>
      </c>
      <c r="V201" s="156"/>
    </row>
    <row r="202" ht="15.6" customHeight="1" spans="1:22">
      <c r="A202" s="48">
        <f>A201</f>
        <v>608</v>
      </c>
      <c r="B202" s="40"/>
      <c r="C202" s="31" t="s">
        <v>467</v>
      </c>
      <c r="D202" s="41" t="s">
        <v>109</v>
      </c>
      <c r="E202" s="42" t="s">
        <v>468</v>
      </c>
      <c r="F202" s="42" t="s">
        <v>467</v>
      </c>
      <c r="G202" s="111"/>
      <c r="H202" s="112"/>
      <c r="I202" s="143"/>
      <c r="J202" s="112"/>
      <c r="K202" s="143"/>
      <c r="L202" s="143"/>
      <c r="M202" s="143"/>
      <c r="N202" s="112"/>
      <c r="O202" s="112"/>
      <c r="P202" s="143"/>
      <c r="Q202" s="143"/>
      <c r="R202" s="112"/>
      <c r="S202" s="112"/>
      <c r="V202" s="156"/>
    </row>
    <row r="203" s="6" customFormat="1" ht="15.6" customHeight="1" spans="1:22">
      <c r="A203" s="67"/>
      <c r="B203" s="63"/>
      <c r="C203" s="62"/>
      <c r="D203" s="64"/>
      <c r="E203" s="65"/>
      <c r="F203" s="65" t="s">
        <v>469</v>
      </c>
      <c r="G203" s="417"/>
      <c r="H203" s="225" t="s">
        <v>430</v>
      </c>
      <c r="I203" s="533">
        <v>0.08</v>
      </c>
      <c r="J203" s="225" t="s">
        <v>430</v>
      </c>
      <c r="K203" s="533">
        <v>0.08</v>
      </c>
      <c r="L203" s="238" t="s">
        <v>470</v>
      </c>
      <c r="M203" s="238" t="s">
        <v>471</v>
      </c>
      <c r="N203" s="225" t="s">
        <v>144</v>
      </c>
      <c r="O203" s="225" t="s">
        <v>230</v>
      </c>
      <c r="P203" s="238" t="s">
        <v>470</v>
      </c>
      <c r="Q203" s="238" t="s">
        <v>471</v>
      </c>
      <c r="R203" s="225" t="s">
        <v>144</v>
      </c>
      <c r="S203" s="225" t="s">
        <v>230</v>
      </c>
      <c r="V203" s="521"/>
    </row>
    <row r="204" ht="15.6" customHeight="1" spans="1:22">
      <c r="A204" s="48">
        <f>A202</f>
        <v>608</v>
      </c>
      <c r="B204" s="40" t="s">
        <v>472</v>
      </c>
      <c r="C204" s="31" t="s">
        <v>467</v>
      </c>
      <c r="D204" s="41" t="s">
        <v>120</v>
      </c>
      <c r="E204" s="42" t="s">
        <v>473</v>
      </c>
      <c r="F204" s="42" t="s">
        <v>474</v>
      </c>
      <c r="G204" s="111"/>
      <c r="H204" s="112">
        <v>60</v>
      </c>
      <c r="I204" s="112">
        <v>8</v>
      </c>
      <c r="J204" s="112">
        <v>60</v>
      </c>
      <c r="K204" s="112">
        <v>8</v>
      </c>
      <c r="L204" s="112">
        <v>140.6</v>
      </c>
      <c r="M204" s="112">
        <v>108.2</v>
      </c>
      <c r="N204" s="112">
        <v>50.1</v>
      </c>
      <c r="O204" s="112">
        <v>48</v>
      </c>
      <c r="P204" s="112">
        <v>140.6</v>
      </c>
      <c r="Q204" s="112">
        <v>108.2</v>
      </c>
      <c r="R204" s="112">
        <v>50.1</v>
      </c>
      <c r="S204" s="112">
        <v>48</v>
      </c>
      <c r="V204" s="156"/>
    </row>
    <row r="205" s="6" customFormat="1" ht="15.6" customHeight="1" spans="1:22">
      <c r="A205" s="67"/>
      <c r="B205" s="63"/>
      <c r="C205" s="62"/>
      <c r="D205" s="64"/>
      <c r="E205" s="65"/>
      <c r="F205" s="65" t="s">
        <v>475</v>
      </c>
      <c r="G205" s="417"/>
      <c r="H205" s="225">
        <v>130</v>
      </c>
      <c r="I205" s="238">
        <v>100</v>
      </c>
      <c r="J205" s="225">
        <v>130</v>
      </c>
      <c r="K205" s="238">
        <v>100</v>
      </c>
      <c r="L205" s="238">
        <v>140</v>
      </c>
      <c r="M205" s="238">
        <v>101</v>
      </c>
      <c r="N205" s="225">
        <v>65</v>
      </c>
      <c r="O205" s="225">
        <v>55</v>
      </c>
      <c r="P205" s="238">
        <v>140</v>
      </c>
      <c r="Q205" s="238">
        <v>101</v>
      </c>
      <c r="R205" s="225">
        <v>65</v>
      </c>
      <c r="S205" s="225">
        <v>55</v>
      </c>
      <c r="V205" s="521"/>
    </row>
    <row r="206" ht="15.6" customHeight="1" spans="1:22">
      <c r="A206" s="48">
        <f>A204</f>
        <v>608</v>
      </c>
      <c r="B206" s="40" t="s">
        <v>476</v>
      </c>
      <c r="C206" s="31" t="s">
        <v>477</v>
      </c>
      <c r="D206" s="41" t="s">
        <v>109</v>
      </c>
      <c r="E206" s="42" t="s">
        <v>478</v>
      </c>
      <c r="F206" s="42" t="s">
        <v>477</v>
      </c>
      <c r="G206" s="111"/>
      <c r="H206" s="112">
        <v>130</v>
      </c>
      <c r="I206" s="143">
        <v>100</v>
      </c>
      <c r="J206" s="112">
        <v>130</v>
      </c>
      <c r="K206" s="143">
        <v>100</v>
      </c>
      <c r="L206" s="143">
        <v>140</v>
      </c>
      <c r="M206" s="143">
        <v>101</v>
      </c>
      <c r="N206" s="112">
        <v>65</v>
      </c>
      <c r="O206" s="112">
        <v>55</v>
      </c>
      <c r="P206" s="143">
        <v>140</v>
      </c>
      <c r="Q206" s="143">
        <v>101</v>
      </c>
      <c r="R206" s="112">
        <v>65</v>
      </c>
      <c r="S206" s="112">
        <v>55</v>
      </c>
      <c r="V206" s="156"/>
    </row>
    <row r="207" ht="15.6" customHeight="1" spans="1:22">
      <c r="A207" s="48">
        <f>A206</f>
        <v>608</v>
      </c>
      <c r="B207" s="40" t="s">
        <v>479</v>
      </c>
      <c r="C207" s="31"/>
      <c r="D207" s="41"/>
      <c r="E207" s="42"/>
      <c r="F207" s="42"/>
      <c r="G207" s="111"/>
      <c r="H207" s="112"/>
      <c r="I207" s="143"/>
      <c r="J207" s="112"/>
      <c r="K207" s="143"/>
      <c r="L207" s="143"/>
      <c r="M207" s="143"/>
      <c r="N207" s="112"/>
      <c r="O207" s="112"/>
      <c r="P207" s="143"/>
      <c r="Q207" s="143"/>
      <c r="R207" s="112"/>
      <c r="S207" s="112"/>
      <c r="V207" s="156"/>
    </row>
    <row r="208" ht="15.6" customHeight="1" spans="1:22">
      <c r="A208" s="48">
        <f>A207</f>
        <v>608</v>
      </c>
      <c r="B208" s="40" t="s">
        <v>480</v>
      </c>
      <c r="C208" s="31" t="s">
        <v>481</v>
      </c>
      <c r="D208" s="41" t="s">
        <v>109</v>
      </c>
      <c r="E208" s="42" t="s">
        <v>482</v>
      </c>
      <c r="F208" s="42" t="s">
        <v>483</v>
      </c>
      <c r="G208" s="111"/>
      <c r="H208" s="112">
        <v>180</v>
      </c>
      <c r="I208" s="143">
        <v>100</v>
      </c>
      <c r="J208" s="112">
        <v>180</v>
      </c>
      <c r="K208" s="143">
        <v>100</v>
      </c>
      <c r="L208" s="143">
        <v>275</v>
      </c>
      <c r="M208" s="143">
        <v>150</v>
      </c>
      <c r="N208" s="112">
        <v>65</v>
      </c>
      <c r="O208" s="112">
        <v>55</v>
      </c>
      <c r="P208" s="143">
        <v>275</v>
      </c>
      <c r="Q208" s="143">
        <v>150</v>
      </c>
      <c r="R208" s="112">
        <v>65</v>
      </c>
      <c r="S208" s="112">
        <v>55</v>
      </c>
      <c r="V208" s="156"/>
    </row>
    <row r="209" ht="15.6" customHeight="1" spans="1:22">
      <c r="A209" s="48"/>
      <c r="B209" s="40"/>
      <c r="C209" s="31"/>
      <c r="D209" s="41"/>
      <c r="E209" s="42"/>
      <c r="F209" s="42"/>
      <c r="G209" s="111"/>
      <c r="H209" s="112"/>
      <c r="I209" s="143"/>
      <c r="J209" s="112"/>
      <c r="K209" s="143"/>
      <c r="L209" s="143"/>
      <c r="M209" s="143"/>
      <c r="N209" s="112"/>
      <c r="O209" s="112"/>
      <c r="P209" s="143"/>
      <c r="Q209" s="143"/>
      <c r="R209" s="112"/>
      <c r="S209" s="112"/>
      <c r="V209" s="156"/>
    </row>
    <row r="210" ht="15.6" customHeight="1" spans="1:22">
      <c r="A210" s="48">
        <f>A208</f>
        <v>608</v>
      </c>
      <c r="B210" s="40" t="s">
        <v>480</v>
      </c>
      <c r="C210" s="31" t="s">
        <v>484</v>
      </c>
      <c r="D210" s="41" t="s">
        <v>120</v>
      </c>
      <c r="E210" s="42" t="s">
        <v>485</v>
      </c>
      <c r="F210" s="42" t="s">
        <v>486</v>
      </c>
      <c r="G210" s="111"/>
      <c r="H210" s="112">
        <v>180</v>
      </c>
      <c r="I210" s="143">
        <v>100</v>
      </c>
      <c r="J210" s="112">
        <v>180</v>
      </c>
      <c r="K210" s="143">
        <v>100</v>
      </c>
      <c r="L210" s="143">
        <v>360</v>
      </c>
      <c r="M210" s="143">
        <v>196.3</v>
      </c>
      <c r="N210" s="112">
        <v>65</v>
      </c>
      <c r="O210" s="112">
        <v>55</v>
      </c>
      <c r="P210" s="143">
        <v>360</v>
      </c>
      <c r="Q210" s="143">
        <v>196.3</v>
      </c>
      <c r="R210" s="112">
        <v>65</v>
      </c>
      <c r="S210" s="112">
        <v>55</v>
      </c>
      <c r="V210" s="156"/>
    </row>
    <row r="211" ht="15.6" customHeight="1" spans="1:22">
      <c r="A211" s="107"/>
      <c r="B211" s="71"/>
      <c r="C211" s="70"/>
      <c r="D211" s="72"/>
      <c r="E211" s="73"/>
      <c r="F211" s="73"/>
      <c r="G211" s="110" t="s">
        <v>487</v>
      </c>
      <c r="H211" s="110" t="s">
        <v>217</v>
      </c>
      <c r="I211" s="141" t="s">
        <v>218</v>
      </c>
      <c r="J211" s="110" t="s">
        <v>143</v>
      </c>
      <c r="K211" s="141" t="s">
        <v>283</v>
      </c>
      <c r="L211" s="141" t="s">
        <v>219</v>
      </c>
      <c r="M211" s="141" t="s">
        <v>220</v>
      </c>
      <c r="N211" s="110" t="s">
        <v>455</v>
      </c>
      <c r="O211" s="110" t="s">
        <v>222</v>
      </c>
      <c r="P211" s="141" t="s">
        <v>219</v>
      </c>
      <c r="Q211" s="141" t="s">
        <v>220</v>
      </c>
      <c r="R211" s="110" t="s">
        <v>455</v>
      </c>
      <c r="S211" s="110" t="s">
        <v>222</v>
      </c>
      <c r="V211" s="156"/>
    </row>
    <row r="212" ht="15.6" customHeight="1" spans="1:22">
      <c r="A212" s="48">
        <f>A210</f>
        <v>608</v>
      </c>
      <c r="B212" s="40" t="s">
        <v>488</v>
      </c>
      <c r="C212" s="31" t="s">
        <v>489</v>
      </c>
      <c r="D212" s="41" t="s">
        <v>109</v>
      </c>
      <c r="E212" s="42" t="s">
        <v>490</v>
      </c>
      <c r="F212" s="42" t="s">
        <v>489</v>
      </c>
      <c r="G212" s="171"/>
      <c r="H212" s="112">
        <v>60</v>
      </c>
      <c r="I212" s="143">
        <v>100</v>
      </c>
      <c r="J212" s="112">
        <v>300</v>
      </c>
      <c r="K212" s="143">
        <v>8</v>
      </c>
      <c r="L212" s="143">
        <v>253</v>
      </c>
      <c r="M212" s="143">
        <v>195.5</v>
      </c>
      <c r="N212" s="112">
        <v>50.1</v>
      </c>
      <c r="O212" s="112">
        <v>49.5</v>
      </c>
      <c r="P212" s="143">
        <v>253</v>
      </c>
      <c r="Q212" s="143">
        <v>195.5</v>
      </c>
      <c r="R212" s="112">
        <v>50.2</v>
      </c>
      <c r="S212" s="112">
        <v>49.5</v>
      </c>
      <c r="V212" s="156"/>
    </row>
    <row r="213" s="10" customFormat="1" ht="15.6" customHeight="1" spans="1:22">
      <c r="A213" s="107"/>
      <c r="B213" s="71"/>
      <c r="C213" s="70"/>
      <c r="D213" s="72"/>
      <c r="E213" s="73" t="s">
        <v>351</v>
      </c>
      <c r="F213" s="73" t="s">
        <v>489</v>
      </c>
      <c r="G213" s="110" t="s">
        <v>491</v>
      </c>
      <c r="H213" s="110" t="s">
        <v>217</v>
      </c>
      <c r="I213" s="141" t="s">
        <v>218</v>
      </c>
      <c r="J213" s="110" t="s">
        <v>143</v>
      </c>
      <c r="K213" s="141" t="s">
        <v>283</v>
      </c>
      <c r="L213" s="141" t="s">
        <v>219</v>
      </c>
      <c r="M213" s="141" t="s">
        <v>220</v>
      </c>
      <c r="N213" s="110" t="s">
        <v>455</v>
      </c>
      <c r="O213" s="110" t="s">
        <v>222</v>
      </c>
      <c r="P213" s="141" t="s">
        <v>219</v>
      </c>
      <c r="Q213" s="141" t="s">
        <v>220</v>
      </c>
      <c r="R213" s="110" t="s">
        <v>455</v>
      </c>
      <c r="S213" s="110" t="s">
        <v>222</v>
      </c>
      <c r="V213" s="154"/>
    </row>
    <row r="214" ht="15.6" customHeight="1" spans="1:22">
      <c r="A214" s="48">
        <f>A212</f>
        <v>608</v>
      </c>
      <c r="B214" s="40" t="s">
        <v>488</v>
      </c>
      <c r="C214" s="31" t="s">
        <v>489</v>
      </c>
      <c r="D214" s="41" t="s">
        <v>120</v>
      </c>
      <c r="E214" s="42" t="s">
        <v>490</v>
      </c>
      <c r="F214" s="42" t="s">
        <v>489</v>
      </c>
      <c r="G214" s="111"/>
      <c r="H214" s="112">
        <v>60</v>
      </c>
      <c r="I214" s="143">
        <v>100</v>
      </c>
      <c r="J214" s="112">
        <v>300</v>
      </c>
      <c r="K214" s="143">
        <v>8</v>
      </c>
      <c r="L214" s="143">
        <v>253</v>
      </c>
      <c r="M214" s="143">
        <v>195.5</v>
      </c>
      <c r="N214" s="112">
        <v>50.1</v>
      </c>
      <c r="O214" s="112">
        <v>49.5</v>
      </c>
      <c r="P214" s="143">
        <v>253</v>
      </c>
      <c r="Q214" s="143">
        <v>195.5</v>
      </c>
      <c r="R214" s="112">
        <v>50.2</v>
      </c>
      <c r="S214" s="112">
        <v>49.5</v>
      </c>
      <c r="V214" s="156"/>
    </row>
    <row r="215" ht="15.6" customHeight="1" spans="1:22">
      <c r="A215" s="48"/>
      <c r="B215" s="40"/>
      <c r="C215" s="31"/>
      <c r="D215" s="41"/>
      <c r="E215" s="42"/>
      <c r="F215" s="42"/>
      <c r="G215" s="111"/>
      <c r="H215" s="276" t="s">
        <v>492</v>
      </c>
      <c r="I215" s="350" t="s">
        <v>310</v>
      </c>
      <c r="J215" s="276" t="s">
        <v>492</v>
      </c>
      <c r="K215" s="350" t="s">
        <v>310</v>
      </c>
      <c r="L215" s="350">
        <v>257</v>
      </c>
      <c r="M215" s="350">
        <v>191.5</v>
      </c>
      <c r="N215" s="276">
        <v>52.1</v>
      </c>
      <c r="O215" s="276">
        <v>47.9</v>
      </c>
      <c r="P215" s="350">
        <v>257</v>
      </c>
      <c r="Q215" s="350">
        <v>191.5</v>
      </c>
      <c r="R215" s="276">
        <v>52.1</v>
      </c>
      <c r="S215" s="276">
        <v>47.9</v>
      </c>
      <c r="V215" s="156"/>
    </row>
    <row r="216" ht="15.6" customHeight="1" spans="1:22">
      <c r="A216" s="48">
        <f>A214</f>
        <v>608</v>
      </c>
      <c r="B216" s="40" t="s">
        <v>488</v>
      </c>
      <c r="C216" s="31" t="s">
        <v>493</v>
      </c>
      <c r="D216" s="41" t="s">
        <v>126</v>
      </c>
      <c r="E216" s="42" t="s">
        <v>494</v>
      </c>
      <c r="F216" s="42" t="s">
        <v>495</v>
      </c>
      <c r="G216" s="111"/>
      <c r="H216" s="112">
        <v>60</v>
      </c>
      <c r="I216" s="143">
        <v>8</v>
      </c>
      <c r="J216" s="112">
        <v>60</v>
      </c>
      <c r="K216" s="143">
        <v>8</v>
      </c>
      <c r="L216" s="143">
        <v>257</v>
      </c>
      <c r="M216" s="143">
        <v>191.5</v>
      </c>
      <c r="N216" s="112">
        <v>52.1</v>
      </c>
      <c r="O216" s="112">
        <v>47.9</v>
      </c>
      <c r="P216" s="143">
        <v>257</v>
      </c>
      <c r="Q216" s="143">
        <v>191.5</v>
      </c>
      <c r="R216" s="112">
        <v>52.1</v>
      </c>
      <c r="S216" s="112">
        <v>47.9</v>
      </c>
      <c r="V216" s="156"/>
    </row>
    <row r="217" ht="15.6" customHeight="1" spans="1:22">
      <c r="A217" s="48"/>
      <c r="B217" s="40"/>
      <c r="C217" s="31"/>
      <c r="D217" s="41"/>
      <c r="E217" s="42"/>
      <c r="F217" s="42"/>
      <c r="G217" s="111"/>
      <c r="H217" s="276" t="s">
        <v>492</v>
      </c>
      <c r="I217" s="350" t="s">
        <v>310</v>
      </c>
      <c r="J217" s="276" t="s">
        <v>492</v>
      </c>
      <c r="K217" s="350" t="s">
        <v>310</v>
      </c>
      <c r="L217" s="350">
        <v>257</v>
      </c>
      <c r="M217" s="350">
        <v>191.5</v>
      </c>
      <c r="N217" s="276">
        <v>52.1</v>
      </c>
      <c r="O217" s="276">
        <v>47.9</v>
      </c>
      <c r="P217" s="350">
        <v>257</v>
      </c>
      <c r="Q217" s="350">
        <v>191.5</v>
      </c>
      <c r="R217" s="276">
        <v>52.1</v>
      </c>
      <c r="S217" s="276">
        <v>47.9</v>
      </c>
      <c r="V217" s="156"/>
    </row>
    <row r="218" ht="15.6" customHeight="1" spans="1:22">
      <c r="A218" s="48">
        <f>A216</f>
        <v>608</v>
      </c>
      <c r="B218" s="40" t="s">
        <v>488</v>
      </c>
      <c r="C218" s="31" t="s">
        <v>493</v>
      </c>
      <c r="D218" s="41" t="s">
        <v>129</v>
      </c>
      <c r="E218" s="42" t="s">
        <v>496</v>
      </c>
      <c r="F218" s="42" t="s">
        <v>497</v>
      </c>
      <c r="G218" s="111"/>
      <c r="H218" s="112">
        <v>60</v>
      </c>
      <c r="I218" s="143">
        <v>8</v>
      </c>
      <c r="J218" s="112">
        <v>60</v>
      </c>
      <c r="K218" s="143">
        <v>8</v>
      </c>
      <c r="L218" s="143">
        <v>257</v>
      </c>
      <c r="M218" s="143">
        <v>191.5</v>
      </c>
      <c r="N218" s="112">
        <v>52.1</v>
      </c>
      <c r="O218" s="112">
        <v>47.9</v>
      </c>
      <c r="P218" s="143">
        <v>257</v>
      </c>
      <c r="Q218" s="143">
        <v>191.5</v>
      </c>
      <c r="R218" s="112">
        <v>52.1</v>
      </c>
      <c r="S218" s="112">
        <v>47.9</v>
      </c>
      <c r="V218" s="156"/>
    </row>
    <row r="219" s="2" customFormat="1" ht="15.6" customHeight="1" spans="1:22">
      <c r="A219" s="45"/>
      <c r="B219" s="35"/>
      <c r="C219" s="34"/>
      <c r="D219" s="36"/>
      <c r="E219" s="37"/>
      <c r="F219" s="37" t="s">
        <v>498</v>
      </c>
      <c r="G219" s="406"/>
      <c r="H219" s="222" t="s">
        <v>499</v>
      </c>
      <c r="I219" s="148" t="s">
        <v>205</v>
      </c>
      <c r="J219" s="222" t="s">
        <v>499</v>
      </c>
      <c r="K219" s="148" t="s">
        <v>205</v>
      </c>
      <c r="L219" s="148" t="s">
        <v>210</v>
      </c>
      <c r="M219" s="148" t="s">
        <v>500</v>
      </c>
      <c r="N219" s="222">
        <v>52</v>
      </c>
      <c r="O219" s="222">
        <v>47</v>
      </c>
      <c r="P219" s="148" t="s">
        <v>210</v>
      </c>
      <c r="Q219" s="148" t="s">
        <v>500</v>
      </c>
      <c r="R219" s="222">
        <v>52</v>
      </c>
      <c r="S219" s="222">
        <v>47</v>
      </c>
      <c r="V219" s="509"/>
    </row>
    <row r="220" ht="15.6" customHeight="1" spans="1:22">
      <c r="A220" s="48">
        <f>A218</f>
        <v>608</v>
      </c>
      <c r="B220" s="40" t="s">
        <v>501</v>
      </c>
      <c r="C220" s="31" t="s">
        <v>502</v>
      </c>
      <c r="D220" s="41" t="s">
        <v>109</v>
      </c>
      <c r="E220" s="42" t="s">
        <v>503</v>
      </c>
      <c r="F220" s="42" t="s">
        <v>504</v>
      </c>
      <c r="G220" s="111"/>
      <c r="H220" s="112">
        <v>60</v>
      </c>
      <c r="I220" s="143">
        <v>8</v>
      </c>
      <c r="J220" s="112">
        <v>60</v>
      </c>
      <c r="K220" s="143">
        <v>8</v>
      </c>
      <c r="L220" s="143">
        <v>242</v>
      </c>
      <c r="M220" s="143">
        <v>198</v>
      </c>
      <c r="N220" s="112">
        <v>52</v>
      </c>
      <c r="O220" s="112">
        <v>47</v>
      </c>
      <c r="P220" s="143">
        <v>242</v>
      </c>
      <c r="Q220" s="143">
        <v>198</v>
      </c>
      <c r="R220" s="112">
        <v>52</v>
      </c>
      <c r="S220" s="112">
        <v>47</v>
      </c>
      <c r="V220" s="156"/>
    </row>
    <row r="221" s="2" customFormat="1" ht="15.6" customHeight="1" spans="1:22">
      <c r="A221" s="45"/>
      <c r="B221" s="35"/>
      <c r="C221" s="34"/>
      <c r="D221" s="36"/>
      <c r="E221" s="37"/>
      <c r="F221" s="37" t="s">
        <v>505</v>
      </c>
      <c r="G221" s="406"/>
      <c r="H221" s="222" t="s">
        <v>506</v>
      </c>
      <c r="I221" s="148" t="s">
        <v>205</v>
      </c>
      <c r="J221" s="222" t="s">
        <v>506</v>
      </c>
      <c r="K221" s="148" t="s">
        <v>205</v>
      </c>
      <c r="L221" s="148" t="s">
        <v>507</v>
      </c>
      <c r="M221" s="148" t="s">
        <v>508</v>
      </c>
      <c r="N221" s="222">
        <v>52</v>
      </c>
      <c r="O221" s="222">
        <v>47</v>
      </c>
      <c r="P221" s="148" t="s">
        <v>507</v>
      </c>
      <c r="Q221" s="148" t="s">
        <v>508</v>
      </c>
      <c r="R221" s="222">
        <v>52</v>
      </c>
      <c r="S221" s="222">
        <v>47</v>
      </c>
      <c r="V221" s="509"/>
    </row>
    <row r="222" ht="15.6" customHeight="1" spans="1:22">
      <c r="A222" s="48">
        <f>A220</f>
        <v>608</v>
      </c>
      <c r="B222" s="40" t="s">
        <v>501</v>
      </c>
      <c r="C222" s="31" t="s">
        <v>509</v>
      </c>
      <c r="D222" s="41" t="s">
        <v>120</v>
      </c>
      <c r="E222" s="42" t="s">
        <v>510</v>
      </c>
      <c r="F222" s="42" t="s">
        <v>511</v>
      </c>
      <c r="G222" s="111"/>
      <c r="H222" s="112">
        <v>120</v>
      </c>
      <c r="I222" s="143">
        <v>8</v>
      </c>
      <c r="J222" s="112">
        <v>120</v>
      </c>
      <c r="K222" s="143">
        <v>8</v>
      </c>
      <c r="L222" s="143">
        <v>240</v>
      </c>
      <c r="M222" s="143">
        <v>200</v>
      </c>
      <c r="N222" s="112">
        <v>52</v>
      </c>
      <c r="O222" s="112">
        <v>47</v>
      </c>
      <c r="P222" s="143">
        <v>240</v>
      </c>
      <c r="Q222" s="143">
        <v>200</v>
      </c>
      <c r="R222" s="112">
        <v>52</v>
      </c>
      <c r="S222" s="112">
        <v>47</v>
      </c>
      <c r="V222" s="156"/>
    </row>
    <row r="223" ht="15.6" customHeight="1" spans="1:22">
      <c r="A223" s="48">
        <f>A222</f>
        <v>608</v>
      </c>
      <c r="B223" s="40" t="s">
        <v>512</v>
      </c>
      <c r="C223" s="31"/>
      <c r="D223" s="41"/>
      <c r="E223" s="42"/>
      <c r="F223" s="42"/>
      <c r="G223" s="111"/>
      <c r="H223" s="112"/>
      <c r="I223" s="143"/>
      <c r="J223" s="112"/>
      <c r="K223" s="143"/>
      <c r="L223" s="143"/>
      <c r="M223" s="143"/>
      <c r="N223" s="112"/>
      <c r="O223" s="112"/>
      <c r="P223" s="143"/>
      <c r="Q223" s="143"/>
      <c r="R223" s="112"/>
      <c r="S223" s="112"/>
      <c r="V223" s="156"/>
    </row>
    <row r="224" ht="15.6" customHeight="1" spans="1:22">
      <c r="A224" s="48">
        <f>A223</f>
        <v>608</v>
      </c>
      <c r="B224" s="40"/>
      <c r="C224" s="31" t="s">
        <v>513</v>
      </c>
      <c r="D224" s="41" t="s">
        <v>109</v>
      </c>
      <c r="E224" s="42" t="s">
        <v>514</v>
      </c>
      <c r="F224" s="42" t="s">
        <v>513</v>
      </c>
      <c r="G224" s="111"/>
      <c r="H224" s="112"/>
      <c r="I224" s="143"/>
      <c r="J224" s="112"/>
      <c r="K224" s="143"/>
      <c r="L224" s="143"/>
      <c r="M224" s="143"/>
      <c r="N224" s="112"/>
      <c r="O224" s="112"/>
      <c r="P224" s="143"/>
      <c r="Q224" s="143"/>
      <c r="R224" s="112"/>
      <c r="S224" s="112"/>
      <c r="V224" s="156"/>
    </row>
    <row r="225" ht="15.6" customHeight="1" spans="1:22">
      <c r="A225" s="48">
        <f>A224</f>
        <v>608</v>
      </c>
      <c r="B225" s="40" t="s">
        <v>515</v>
      </c>
      <c r="C225" s="31"/>
      <c r="D225" s="41"/>
      <c r="E225" s="42"/>
      <c r="F225" s="42"/>
      <c r="G225" s="111"/>
      <c r="H225" s="112"/>
      <c r="I225" s="143"/>
      <c r="J225" s="112"/>
      <c r="K225" s="143"/>
      <c r="L225" s="143"/>
      <c r="M225" s="143"/>
      <c r="N225" s="112"/>
      <c r="O225" s="112"/>
      <c r="P225" s="143"/>
      <c r="Q225" s="143"/>
      <c r="R225" s="112"/>
      <c r="S225" s="112"/>
      <c r="V225" s="156"/>
    </row>
    <row r="226" s="10" customFormat="1" ht="15.6" customHeight="1" spans="1:22">
      <c r="A226" s="107"/>
      <c r="B226" s="71"/>
      <c r="C226" s="70"/>
      <c r="D226" s="72"/>
      <c r="E226" s="73" t="s">
        <v>516</v>
      </c>
      <c r="F226" s="73" t="s">
        <v>517</v>
      </c>
      <c r="G226" s="109"/>
      <c r="H226" s="110">
        <v>60</v>
      </c>
      <c r="I226" s="141" t="s">
        <v>105</v>
      </c>
      <c r="J226" s="110">
        <v>60</v>
      </c>
      <c r="K226" s="141" t="s">
        <v>105</v>
      </c>
      <c r="L226" s="141">
        <v>253</v>
      </c>
      <c r="M226" s="141">
        <v>195.5</v>
      </c>
      <c r="N226" s="110">
        <v>50.5</v>
      </c>
      <c r="O226" s="110">
        <v>47</v>
      </c>
      <c r="P226" s="141">
        <v>253</v>
      </c>
      <c r="Q226" s="141">
        <v>195.5</v>
      </c>
      <c r="R226" s="110">
        <v>50.5</v>
      </c>
      <c r="S226" s="110">
        <v>47</v>
      </c>
      <c r="V226" s="154"/>
    </row>
    <row r="227" ht="15.6" customHeight="1" spans="1:22">
      <c r="A227" s="48">
        <f>A225</f>
        <v>608</v>
      </c>
      <c r="B227" s="40" t="s">
        <v>518</v>
      </c>
      <c r="C227" s="31" t="s">
        <v>519</v>
      </c>
      <c r="D227" s="41" t="s">
        <v>109</v>
      </c>
      <c r="E227" s="42" t="s">
        <v>520</v>
      </c>
      <c r="F227" s="42" t="s">
        <v>519</v>
      </c>
      <c r="G227" s="111"/>
      <c r="H227" s="112">
        <v>60</v>
      </c>
      <c r="I227" s="143">
        <v>8</v>
      </c>
      <c r="J227" s="112">
        <v>60</v>
      </c>
      <c r="K227" s="143">
        <v>8</v>
      </c>
      <c r="L227" s="143">
        <v>253</v>
      </c>
      <c r="M227" s="143">
        <v>195.5</v>
      </c>
      <c r="N227" s="112">
        <v>50.5</v>
      </c>
      <c r="O227" s="112">
        <v>47</v>
      </c>
      <c r="P227" s="143">
        <v>253</v>
      </c>
      <c r="Q227" s="143">
        <v>195.5</v>
      </c>
      <c r="R227" s="112">
        <v>50.5</v>
      </c>
      <c r="S227" s="112">
        <v>47</v>
      </c>
      <c r="V227" s="156"/>
    </row>
    <row r="228" s="10" customFormat="1" ht="15.6" customHeight="1" spans="1:22">
      <c r="A228" s="107"/>
      <c r="B228" s="71"/>
      <c r="C228" s="70"/>
      <c r="D228" s="72"/>
      <c r="E228" s="73"/>
      <c r="F228" s="73"/>
      <c r="G228" s="109"/>
      <c r="H228" s="110"/>
      <c r="I228" s="141"/>
      <c r="J228" s="110"/>
      <c r="K228" s="141"/>
      <c r="L228" s="141"/>
      <c r="M228" s="141"/>
      <c r="N228" s="110"/>
      <c r="O228" s="110"/>
      <c r="P228" s="141"/>
      <c r="Q228" s="141"/>
      <c r="R228" s="110"/>
      <c r="S228" s="110"/>
      <c r="V228" s="154"/>
    </row>
    <row r="229" ht="15.6" customHeight="1" spans="1:22">
      <c r="A229" s="48">
        <f>A227</f>
        <v>608</v>
      </c>
      <c r="B229" s="40"/>
      <c r="C229" s="31" t="s">
        <v>519</v>
      </c>
      <c r="D229" s="41" t="s">
        <v>120</v>
      </c>
      <c r="E229" s="42" t="s">
        <v>521</v>
      </c>
      <c r="F229" s="42" t="s">
        <v>522</v>
      </c>
      <c r="G229" s="111"/>
      <c r="H229" s="112"/>
      <c r="I229" s="143"/>
      <c r="J229" s="112"/>
      <c r="K229" s="143"/>
      <c r="L229" s="143"/>
      <c r="M229" s="143"/>
      <c r="N229" s="112"/>
      <c r="O229" s="112"/>
      <c r="P229" s="143"/>
      <c r="Q229" s="143"/>
      <c r="R229" s="112"/>
      <c r="S229" s="112"/>
      <c r="V229" s="156"/>
    </row>
    <row r="230" ht="15.6" customHeight="1" spans="1:22">
      <c r="A230" s="48">
        <f>A227</f>
        <v>608</v>
      </c>
      <c r="B230" s="40" t="s">
        <v>523</v>
      </c>
      <c r="C230" s="31"/>
      <c r="D230" s="41"/>
      <c r="E230" s="42"/>
      <c r="F230" s="42"/>
      <c r="G230" s="111"/>
      <c r="H230" s="112"/>
      <c r="I230" s="143"/>
      <c r="J230" s="112"/>
      <c r="K230" s="143"/>
      <c r="L230" s="143"/>
      <c r="M230" s="143"/>
      <c r="N230" s="112"/>
      <c r="O230" s="112"/>
      <c r="P230" s="143"/>
      <c r="Q230" s="143"/>
      <c r="R230" s="112"/>
      <c r="S230" s="112"/>
      <c r="V230" s="156"/>
    </row>
    <row r="231" s="6" customFormat="1" ht="15.6" customHeight="1" spans="1:22">
      <c r="A231" s="67"/>
      <c r="B231" s="63"/>
      <c r="C231" s="62"/>
      <c r="D231" s="64"/>
      <c r="E231" s="65"/>
      <c r="F231" s="65" t="s">
        <v>524</v>
      </c>
      <c r="G231" s="417"/>
      <c r="H231" s="225" t="s">
        <v>104</v>
      </c>
      <c r="I231" s="417" t="s">
        <v>525</v>
      </c>
      <c r="J231" s="225" t="s">
        <v>143</v>
      </c>
      <c r="K231" s="417" t="s">
        <v>525</v>
      </c>
      <c r="L231" s="238" t="s">
        <v>526</v>
      </c>
      <c r="M231" s="238" t="s">
        <v>527</v>
      </c>
      <c r="N231" s="225" t="s">
        <v>144</v>
      </c>
      <c r="O231" s="225" t="s">
        <v>145</v>
      </c>
      <c r="P231" s="238" t="s">
        <v>526</v>
      </c>
      <c r="Q231" s="238" t="s">
        <v>527</v>
      </c>
      <c r="R231" s="225" t="s">
        <v>144</v>
      </c>
      <c r="S231" s="225" t="s">
        <v>145</v>
      </c>
      <c r="V231" s="521"/>
    </row>
    <row r="232" ht="15.6" customHeight="1" spans="1:22">
      <c r="A232" s="48">
        <f>A230</f>
        <v>608</v>
      </c>
      <c r="B232" s="40" t="s">
        <v>528</v>
      </c>
      <c r="C232" s="31" t="s">
        <v>529</v>
      </c>
      <c r="D232" s="41" t="s">
        <v>109</v>
      </c>
      <c r="E232" s="42" t="s">
        <v>530</v>
      </c>
      <c r="F232" s="42" t="s">
        <v>531</v>
      </c>
      <c r="G232" s="111"/>
      <c r="H232" s="112">
        <v>60</v>
      </c>
      <c r="I232" s="143">
        <v>8</v>
      </c>
      <c r="J232" s="112">
        <v>300</v>
      </c>
      <c r="K232" s="143">
        <v>8</v>
      </c>
      <c r="L232" s="143">
        <v>241.5</v>
      </c>
      <c r="M232" s="143">
        <v>218.5</v>
      </c>
      <c r="N232" s="112">
        <v>50.1</v>
      </c>
      <c r="O232" s="112">
        <v>49.9</v>
      </c>
      <c r="P232" s="143">
        <v>241.5</v>
      </c>
      <c r="Q232" s="143">
        <v>218.5</v>
      </c>
      <c r="R232" s="112">
        <v>50.1</v>
      </c>
      <c r="S232" s="112">
        <v>49.9</v>
      </c>
      <c r="V232" s="156"/>
    </row>
    <row r="233" s="6" customFormat="1" ht="15.6" customHeight="1" spans="1:22">
      <c r="A233" s="67"/>
      <c r="B233" s="63"/>
      <c r="C233" s="62"/>
      <c r="D233" s="64"/>
      <c r="E233" s="65"/>
      <c r="F233" s="65" t="s">
        <v>532</v>
      </c>
      <c r="G233" s="417"/>
      <c r="H233" s="225" t="s">
        <v>104</v>
      </c>
      <c r="I233" s="417" t="s">
        <v>525</v>
      </c>
      <c r="J233" s="225" t="s">
        <v>143</v>
      </c>
      <c r="K233" s="417" t="s">
        <v>525</v>
      </c>
      <c r="L233" s="238" t="s">
        <v>526</v>
      </c>
      <c r="M233" s="238" t="s">
        <v>527</v>
      </c>
      <c r="N233" s="225" t="s">
        <v>144</v>
      </c>
      <c r="O233" s="225" t="s">
        <v>145</v>
      </c>
      <c r="P233" s="238" t="s">
        <v>526</v>
      </c>
      <c r="Q233" s="238" t="s">
        <v>527</v>
      </c>
      <c r="R233" s="225" t="s">
        <v>144</v>
      </c>
      <c r="S233" s="225" t="s">
        <v>145</v>
      </c>
      <c r="V233" s="521"/>
    </row>
    <row r="234" ht="15.6" customHeight="1" spans="1:22">
      <c r="A234" s="48">
        <f>A232</f>
        <v>608</v>
      </c>
      <c r="B234" s="40" t="s">
        <v>528</v>
      </c>
      <c r="C234" s="31" t="s">
        <v>533</v>
      </c>
      <c r="D234" s="41" t="s">
        <v>120</v>
      </c>
      <c r="E234" s="42" t="s">
        <v>534</v>
      </c>
      <c r="F234" s="42" t="s">
        <v>535</v>
      </c>
      <c r="G234" s="111"/>
      <c r="H234" s="112">
        <v>60</v>
      </c>
      <c r="I234" s="143">
        <v>8</v>
      </c>
      <c r="J234" s="112">
        <v>300</v>
      </c>
      <c r="K234" s="143">
        <v>8</v>
      </c>
      <c r="L234" s="143">
        <v>241.5</v>
      </c>
      <c r="M234" s="143">
        <v>218.5</v>
      </c>
      <c r="N234" s="112">
        <v>50.1</v>
      </c>
      <c r="O234" s="112">
        <v>49.9</v>
      </c>
      <c r="P234" s="143">
        <v>241.5</v>
      </c>
      <c r="Q234" s="143">
        <v>218.5</v>
      </c>
      <c r="R234" s="112">
        <v>50.1</v>
      </c>
      <c r="S234" s="112">
        <v>49.9</v>
      </c>
      <c r="V234" s="156"/>
    </row>
    <row r="235" ht="15.6" customHeight="1" spans="1:22">
      <c r="A235" s="48">
        <f>A234</f>
        <v>608</v>
      </c>
      <c r="B235" s="40" t="s">
        <v>536</v>
      </c>
      <c r="C235" s="31"/>
      <c r="D235" s="41"/>
      <c r="E235" s="42"/>
      <c r="F235" s="42"/>
      <c r="G235" s="111"/>
      <c r="H235" s="424"/>
      <c r="I235" s="195"/>
      <c r="J235" s="467"/>
      <c r="K235" s="424"/>
      <c r="L235" s="424"/>
      <c r="M235" s="424"/>
      <c r="N235" s="195"/>
      <c r="O235" s="195"/>
      <c r="P235" s="424"/>
      <c r="Q235" s="467"/>
      <c r="R235" s="195"/>
      <c r="S235" s="195"/>
      <c r="V235" s="156"/>
    </row>
    <row r="236" s="6" customFormat="1" ht="15.6" customHeight="1" spans="1:22">
      <c r="A236" s="67"/>
      <c r="B236" s="63"/>
      <c r="C236" s="62"/>
      <c r="D236" s="64"/>
      <c r="E236" s="65" t="s">
        <v>351</v>
      </c>
      <c r="F236" s="65" t="s">
        <v>537</v>
      </c>
      <c r="G236" s="417"/>
      <c r="H236" s="225">
        <v>60</v>
      </c>
      <c r="I236" s="533">
        <v>1</v>
      </c>
      <c r="J236" s="225">
        <v>60</v>
      </c>
      <c r="K236" s="238" t="s">
        <v>449</v>
      </c>
      <c r="L236" s="238" t="s">
        <v>538</v>
      </c>
      <c r="M236" s="238" t="s">
        <v>539</v>
      </c>
      <c r="N236" s="225" t="s">
        <v>144</v>
      </c>
      <c r="O236" s="225" t="s">
        <v>444</v>
      </c>
      <c r="P236" s="238" t="s">
        <v>538</v>
      </c>
      <c r="Q236" s="238" t="s">
        <v>539</v>
      </c>
      <c r="R236" s="225" t="s">
        <v>255</v>
      </c>
      <c r="S236" s="225" t="s">
        <v>444</v>
      </c>
      <c r="V236" s="521"/>
    </row>
    <row r="237" ht="15.6" customHeight="1" spans="1:22">
      <c r="A237" s="48">
        <f>A235</f>
        <v>608</v>
      </c>
      <c r="B237" s="40" t="s">
        <v>540</v>
      </c>
      <c r="C237" s="31" t="s">
        <v>541</v>
      </c>
      <c r="D237" s="41" t="s">
        <v>109</v>
      </c>
      <c r="E237" s="42" t="s">
        <v>542</v>
      </c>
      <c r="F237" s="42" t="s">
        <v>541</v>
      </c>
      <c r="G237" s="111"/>
      <c r="H237" s="112">
        <v>60</v>
      </c>
      <c r="I237" s="143">
        <v>100</v>
      </c>
      <c r="J237" s="112">
        <v>60</v>
      </c>
      <c r="K237" s="143">
        <v>8</v>
      </c>
      <c r="L237" s="143">
        <v>253</v>
      </c>
      <c r="M237" s="143">
        <v>207</v>
      </c>
      <c r="N237" s="112">
        <v>50.1</v>
      </c>
      <c r="O237" s="112">
        <v>49.5</v>
      </c>
      <c r="P237" s="143">
        <v>253</v>
      </c>
      <c r="Q237" s="143">
        <v>207</v>
      </c>
      <c r="R237" s="112">
        <v>50.2</v>
      </c>
      <c r="S237" s="112">
        <v>49.5</v>
      </c>
      <c r="V237" s="156"/>
    </row>
    <row r="238" s="2" customFormat="1" ht="15.6" customHeight="1" spans="1:22">
      <c r="A238" s="45"/>
      <c r="B238" s="35"/>
      <c r="C238" s="34"/>
      <c r="D238" s="36"/>
      <c r="E238" s="37" t="s">
        <v>351</v>
      </c>
      <c r="F238" s="37" t="s">
        <v>543</v>
      </c>
      <c r="G238" s="406"/>
      <c r="H238" s="222">
        <v>60</v>
      </c>
      <c r="I238" s="535">
        <v>1</v>
      </c>
      <c r="J238" s="222">
        <v>60</v>
      </c>
      <c r="K238" s="148" t="s">
        <v>449</v>
      </c>
      <c r="L238" s="148" t="s">
        <v>538</v>
      </c>
      <c r="M238" s="148" t="s">
        <v>539</v>
      </c>
      <c r="N238" s="222">
        <v>50.1</v>
      </c>
      <c r="O238" s="222">
        <v>49</v>
      </c>
      <c r="P238" s="148" t="s">
        <v>538</v>
      </c>
      <c r="Q238" s="148" t="s">
        <v>539</v>
      </c>
      <c r="R238" s="222">
        <v>50.1</v>
      </c>
      <c r="S238" s="222">
        <v>49</v>
      </c>
      <c r="V238" s="509"/>
    </row>
    <row r="239" ht="15.6" customHeight="1" spans="1:22">
      <c r="A239" s="48">
        <f>A237</f>
        <v>608</v>
      </c>
      <c r="B239" s="40" t="s">
        <v>544</v>
      </c>
      <c r="C239" s="31" t="s">
        <v>545</v>
      </c>
      <c r="D239" s="41" t="s">
        <v>109</v>
      </c>
      <c r="E239" s="42" t="s">
        <v>546</v>
      </c>
      <c r="F239" s="42" t="s">
        <v>545</v>
      </c>
      <c r="G239" s="111"/>
      <c r="H239" s="112">
        <v>60</v>
      </c>
      <c r="I239" s="143">
        <v>100</v>
      </c>
      <c r="J239" s="112">
        <v>60</v>
      </c>
      <c r="K239" s="143">
        <v>8</v>
      </c>
      <c r="L239" s="143">
        <v>253</v>
      </c>
      <c r="M239" s="143">
        <v>207</v>
      </c>
      <c r="N239" s="112">
        <v>50.1</v>
      </c>
      <c r="O239" s="112">
        <v>49</v>
      </c>
      <c r="P239" s="143">
        <v>253</v>
      </c>
      <c r="Q239" s="143">
        <v>207</v>
      </c>
      <c r="R239" s="112">
        <v>50.1</v>
      </c>
      <c r="S239" s="112">
        <v>49</v>
      </c>
      <c r="V239" s="156"/>
    </row>
    <row r="240" s="297" customFormat="1" ht="17.5" spans="1:22">
      <c r="A240" s="48">
        <f>A239</f>
        <v>608</v>
      </c>
      <c r="B240" s="40" t="s">
        <v>547</v>
      </c>
      <c r="C240" s="31"/>
      <c r="D240" s="41"/>
      <c r="E240" s="42"/>
      <c r="F240" s="42"/>
      <c r="H240" s="254"/>
      <c r="I240" s="254"/>
      <c r="J240" s="254"/>
      <c r="K240" s="254"/>
      <c r="L240" s="254"/>
      <c r="M240" s="254"/>
      <c r="N240" s="254"/>
      <c r="O240" s="254"/>
      <c r="P240" s="254"/>
      <c r="Q240" s="254"/>
      <c r="R240" s="254"/>
      <c r="S240" s="254"/>
      <c r="V240" s="537"/>
    </row>
    <row r="241" s="507" customFormat="1" ht="17.5" spans="1:21">
      <c r="A241" s="67"/>
      <c r="B241" s="63"/>
      <c r="C241" s="62"/>
      <c r="D241" s="64"/>
      <c r="E241" s="65"/>
      <c r="F241" s="65" t="s">
        <v>548</v>
      </c>
      <c r="H241" s="313" t="s">
        <v>104</v>
      </c>
      <c r="I241" s="313" t="s">
        <v>388</v>
      </c>
      <c r="J241" s="313" t="s">
        <v>104</v>
      </c>
      <c r="K241" s="313" t="s">
        <v>388</v>
      </c>
      <c r="L241" s="312">
        <v>242</v>
      </c>
      <c r="M241" s="312">
        <v>187</v>
      </c>
      <c r="N241" s="312" t="s">
        <v>389</v>
      </c>
      <c r="O241" s="312" t="s">
        <v>390</v>
      </c>
      <c r="P241" s="312">
        <v>242</v>
      </c>
      <c r="Q241" s="312">
        <v>187</v>
      </c>
      <c r="R241" s="312" t="s">
        <v>389</v>
      </c>
      <c r="S241" s="312" t="s">
        <v>390</v>
      </c>
      <c r="T241" s="538"/>
      <c r="U241" s="538"/>
    </row>
    <row r="242" ht="17.5" spans="1:19">
      <c r="A242" s="48">
        <f>A240</f>
        <v>608</v>
      </c>
      <c r="B242" s="40" t="s">
        <v>549</v>
      </c>
      <c r="C242" s="31" t="s">
        <v>550</v>
      </c>
      <c r="D242" s="41" t="s">
        <v>109</v>
      </c>
      <c r="E242" s="42" t="s">
        <v>551</v>
      </c>
      <c r="F242" s="42" t="s">
        <v>550</v>
      </c>
      <c r="H242" s="424">
        <v>60</v>
      </c>
      <c r="I242" s="195">
        <v>100</v>
      </c>
      <c r="J242" s="467">
        <v>60</v>
      </c>
      <c r="K242" s="424">
        <v>100</v>
      </c>
      <c r="L242" s="424">
        <v>242</v>
      </c>
      <c r="M242" s="424">
        <v>187</v>
      </c>
      <c r="N242" s="195">
        <v>61</v>
      </c>
      <c r="O242" s="195">
        <v>59</v>
      </c>
      <c r="P242" s="424">
        <v>242</v>
      </c>
      <c r="Q242" s="424">
        <v>187</v>
      </c>
      <c r="R242" s="195">
        <v>61</v>
      </c>
      <c r="S242" s="195">
        <v>59</v>
      </c>
    </row>
    <row r="243" ht="17.5" spans="1:19">
      <c r="A243" s="48">
        <f>A242</f>
        <v>608</v>
      </c>
      <c r="B243" s="40" t="s">
        <v>549</v>
      </c>
      <c r="C243" s="31" t="s">
        <v>550</v>
      </c>
      <c r="D243" s="41" t="s">
        <v>120</v>
      </c>
      <c r="E243" s="42" t="s">
        <v>552</v>
      </c>
      <c r="F243" s="42" t="s">
        <v>553</v>
      </c>
      <c r="H243" s="424">
        <v>60</v>
      </c>
      <c r="I243" s="195">
        <v>100</v>
      </c>
      <c r="J243" s="467">
        <v>60</v>
      </c>
      <c r="K243" s="424">
        <v>100</v>
      </c>
      <c r="L243" s="467">
        <v>140</v>
      </c>
      <c r="M243" s="424">
        <v>108</v>
      </c>
      <c r="N243" s="424">
        <v>61</v>
      </c>
      <c r="O243" s="424">
        <v>59</v>
      </c>
      <c r="P243" s="467">
        <v>140</v>
      </c>
      <c r="Q243" s="424">
        <v>108</v>
      </c>
      <c r="R243" s="424">
        <v>61</v>
      </c>
      <c r="S243" s="424">
        <v>59</v>
      </c>
    </row>
    <row r="244" ht="17.5" spans="1:19">
      <c r="A244" s="48">
        <f>A243</f>
        <v>608</v>
      </c>
      <c r="B244" s="40" t="s">
        <v>554</v>
      </c>
      <c r="C244" s="31" t="s">
        <v>555</v>
      </c>
      <c r="D244" s="41" t="s">
        <v>109</v>
      </c>
      <c r="E244" s="42" t="s">
        <v>556</v>
      </c>
      <c r="F244" s="42" t="s">
        <v>555</v>
      </c>
      <c r="H244" s="424">
        <v>300</v>
      </c>
      <c r="I244" s="195">
        <v>8</v>
      </c>
      <c r="J244" s="467">
        <v>300</v>
      </c>
      <c r="K244" s="424">
        <v>8</v>
      </c>
      <c r="L244" s="467">
        <v>241.5</v>
      </c>
      <c r="M244" s="424">
        <v>218.5</v>
      </c>
      <c r="N244" s="424">
        <v>60.05</v>
      </c>
      <c r="O244" s="424">
        <v>59.5</v>
      </c>
      <c r="P244" s="467">
        <v>241.5</v>
      </c>
      <c r="Q244" s="424">
        <v>218.5</v>
      </c>
      <c r="R244" s="424">
        <v>60.05</v>
      </c>
      <c r="S244" s="424">
        <v>59.5</v>
      </c>
    </row>
    <row r="245" s="507" customFormat="1" ht="17.5" spans="1:21">
      <c r="A245" s="67"/>
      <c r="B245" s="63"/>
      <c r="C245" s="62"/>
      <c r="D245" s="64"/>
      <c r="E245" s="64" t="s">
        <v>557</v>
      </c>
      <c r="F245" s="65"/>
      <c r="H245" s="313"/>
      <c r="I245" s="313"/>
      <c r="J245" s="313"/>
      <c r="K245" s="313"/>
      <c r="L245" s="312"/>
      <c r="M245" s="312"/>
      <c r="N245" s="312"/>
      <c r="O245" s="312"/>
      <c r="P245" s="312"/>
      <c r="Q245" s="312"/>
      <c r="R245" s="312"/>
      <c r="S245" s="312"/>
      <c r="T245" s="538"/>
      <c r="U245" s="538"/>
    </row>
    <row r="246" ht="15.6" customHeight="1" spans="1:22">
      <c r="A246" s="48">
        <f>A243</f>
        <v>608</v>
      </c>
      <c r="B246" s="40" t="s">
        <v>558</v>
      </c>
      <c r="C246" s="31" t="s">
        <v>559</v>
      </c>
      <c r="D246" s="41" t="s">
        <v>109</v>
      </c>
      <c r="E246" s="42" t="s">
        <v>560</v>
      </c>
      <c r="F246" s="42" t="s">
        <v>559</v>
      </c>
      <c r="G246" s="111"/>
      <c r="H246" s="112">
        <v>60</v>
      </c>
      <c r="I246" s="143">
        <v>100</v>
      </c>
      <c r="J246" s="112">
        <v>60</v>
      </c>
      <c r="K246" s="143">
        <v>8</v>
      </c>
      <c r="L246" s="143">
        <v>253</v>
      </c>
      <c r="M246" s="143">
        <v>195.5</v>
      </c>
      <c r="N246" s="112">
        <v>50.1</v>
      </c>
      <c r="O246" s="112">
        <v>49.5</v>
      </c>
      <c r="P246" s="143">
        <v>253</v>
      </c>
      <c r="Q246" s="143">
        <v>195.5</v>
      </c>
      <c r="R246" s="112">
        <v>50.2</v>
      </c>
      <c r="S246" s="112">
        <v>49.5</v>
      </c>
      <c r="V246" s="156"/>
    </row>
    <row r="247" s="507" customFormat="1" ht="17.5" spans="1:21">
      <c r="A247" s="67"/>
      <c r="B247" s="63"/>
      <c r="C247" s="62"/>
      <c r="D247" s="64"/>
      <c r="E247" s="64" t="s">
        <v>557</v>
      </c>
      <c r="F247" s="65"/>
      <c r="H247" s="225" t="s">
        <v>561</v>
      </c>
      <c r="I247" s="238" t="s">
        <v>310</v>
      </c>
      <c r="J247" s="225" t="s">
        <v>562</v>
      </c>
      <c r="K247" s="238" t="s">
        <v>310</v>
      </c>
      <c r="L247" s="238">
        <v>253</v>
      </c>
      <c r="M247" s="238">
        <v>207</v>
      </c>
      <c r="N247" s="225">
        <v>51</v>
      </c>
      <c r="O247" s="225">
        <v>47.5</v>
      </c>
      <c r="P247" s="238">
        <v>253</v>
      </c>
      <c r="Q247" s="238">
        <v>195.5</v>
      </c>
      <c r="R247" s="225">
        <v>50.5</v>
      </c>
      <c r="S247" s="225">
        <v>47.5</v>
      </c>
      <c r="T247" s="538"/>
      <c r="U247" s="538"/>
    </row>
    <row r="248" ht="15.6" customHeight="1" spans="1:22">
      <c r="A248" s="48">
        <f>A246</f>
        <v>608</v>
      </c>
      <c r="B248" s="40" t="s">
        <v>563</v>
      </c>
      <c r="C248" s="31" t="s">
        <v>564</v>
      </c>
      <c r="D248" s="41" t="s">
        <v>109</v>
      </c>
      <c r="E248" s="42" t="s">
        <v>565</v>
      </c>
      <c r="F248" s="42" t="s">
        <v>564</v>
      </c>
      <c r="G248" s="111"/>
      <c r="H248" s="223">
        <v>300</v>
      </c>
      <c r="I248" s="234">
        <v>8</v>
      </c>
      <c r="J248" s="223">
        <v>60</v>
      </c>
      <c r="K248" s="234">
        <v>8</v>
      </c>
      <c r="L248" s="234">
        <v>253</v>
      </c>
      <c r="M248" s="234">
        <v>207</v>
      </c>
      <c r="N248" s="223">
        <v>51</v>
      </c>
      <c r="O248" s="223">
        <v>47.5</v>
      </c>
      <c r="P248" s="234">
        <v>253</v>
      </c>
      <c r="Q248" s="234">
        <v>195.5</v>
      </c>
      <c r="R248" s="223">
        <v>50.5</v>
      </c>
      <c r="S248" s="112">
        <v>47.5</v>
      </c>
      <c r="V248" s="156"/>
    </row>
  </sheetData>
  <autoFilter ref="B1:S248">
    <extLst/>
  </autoFilter>
  <dataValidations count="1">
    <dataValidation type="whole" operator="between" allowBlank="1" showInputMessage="1" showErrorMessage="1" sqref="H15 H17 H18 H20 J33 H168 H6:H14 H22:H40 H242:H243">
      <formula1>0</formula1>
      <formula2>65535</formula2>
    </dataValidation>
  </dataValidations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A248"/>
  <sheetViews>
    <sheetView tabSelected="1" zoomScale="70" zoomScaleNormal="70" workbookViewId="0">
      <pane ySplit="4" topLeftCell="A5" activePane="bottomLeft" state="frozen"/>
      <selection/>
      <selection pane="bottomLeft" activeCell="B198" sqref="B198"/>
    </sheetView>
  </sheetViews>
  <sheetFormatPr defaultColWidth="9" defaultRowHeight="15"/>
  <cols>
    <col min="1" max="1" width="9.6" style="21" customWidth="1"/>
    <col min="2" max="2" width="7.5" style="21" customWidth="1"/>
    <col min="3" max="3" width="10" style="21" customWidth="1"/>
    <col min="4" max="4" width="4.5" style="21" customWidth="1"/>
    <col min="5" max="5" width="16.5" style="21" customWidth="1"/>
    <col min="6" max="6" width="21" style="21" customWidth="1"/>
    <col min="7" max="7" width="12" style="69" customWidth="1"/>
    <col min="8" max="8" width="5" style="21" customWidth="1"/>
    <col min="9" max="9" width="4.7" style="21" customWidth="1"/>
    <col min="10" max="10" width="4.7" style="25" customWidth="1"/>
    <col min="11" max="12" width="4.7" style="21" customWidth="1"/>
    <col min="13" max="13" width="4.7" style="25" customWidth="1"/>
    <col min="14" max="14" width="6" style="21" customWidth="1"/>
    <col min="15" max="15" width="9.4" style="21" customWidth="1"/>
    <col min="16" max="16" width="10.2" style="21" customWidth="1"/>
    <col min="17" max="17" width="19.5" style="21" customWidth="1"/>
    <col min="18" max="18" width="13.6" style="21" customWidth="1"/>
    <col min="19" max="19" width="11.7" style="21" customWidth="1"/>
    <col min="20" max="20" width="14.1" style="21" customWidth="1"/>
    <col min="21" max="21" width="13" style="21" customWidth="1"/>
    <col min="22" max="22" width="11.1" style="21" customWidth="1"/>
    <col min="23" max="23" width="16.5" style="21" customWidth="1"/>
    <col min="24" max="24" width="12" style="21" customWidth="1"/>
    <col min="25" max="25" width="12.5" style="21" customWidth="1"/>
    <col min="26" max="16384" width="9" style="21"/>
  </cols>
  <sheetData>
    <row r="1" s="486" customFormat="1" ht="154" spans="1:32">
      <c r="A1" s="27" t="s">
        <v>66</v>
      </c>
      <c r="B1" s="27" t="s">
        <v>67</v>
      </c>
      <c r="C1" s="27" t="s">
        <v>68</v>
      </c>
      <c r="D1" s="27" t="s">
        <v>69</v>
      </c>
      <c r="E1" s="28" t="s">
        <v>70</v>
      </c>
      <c r="F1" s="489" t="s">
        <v>71</v>
      </c>
      <c r="G1" s="29" t="s">
        <v>72</v>
      </c>
      <c r="H1" s="30" t="s">
        <v>566</v>
      </c>
      <c r="I1" s="30" t="s">
        <v>567</v>
      </c>
      <c r="J1" s="30" t="s">
        <v>568</v>
      </c>
      <c r="K1" s="30" t="s">
        <v>569</v>
      </c>
      <c r="L1" s="30" t="s">
        <v>570</v>
      </c>
      <c r="M1" s="30" t="s">
        <v>571</v>
      </c>
      <c r="N1" s="30" t="s">
        <v>572</v>
      </c>
      <c r="O1" s="492" t="s">
        <v>573</v>
      </c>
      <c r="P1" s="80" t="s">
        <v>574</v>
      </c>
      <c r="Q1" s="80" t="s">
        <v>575</v>
      </c>
      <c r="R1" s="80" t="s">
        <v>576</v>
      </c>
      <c r="S1" s="80" t="s">
        <v>577</v>
      </c>
      <c r="T1" s="80" t="s">
        <v>578</v>
      </c>
      <c r="U1" s="80" t="s">
        <v>579</v>
      </c>
      <c r="V1" s="80" t="s">
        <v>580</v>
      </c>
      <c r="W1" s="80" t="s">
        <v>581</v>
      </c>
      <c r="X1" s="80" t="s">
        <v>582</v>
      </c>
      <c r="Y1" s="80" t="s">
        <v>583</v>
      </c>
      <c r="Z1" s="80" t="s">
        <v>584</v>
      </c>
      <c r="AA1" s="80" t="s">
        <v>585</v>
      </c>
      <c r="AB1" s="80" t="s">
        <v>586</v>
      </c>
      <c r="AC1" s="80" t="s">
        <v>587</v>
      </c>
      <c r="AD1" s="80" t="s">
        <v>588</v>
      </c>
      <c r="AE1" s="80" t="s">
        <v>589</v>
      </c>
      <c r="AF1" s="80" t="s">
        <v>590</v>
      </c>
    </row>
    <row r="2" s="30" customFormat="1" ht="45" customHeight="1" spans="1:32">
      <c r="A2" s="48"/>
      <c r="B2" s="27"/>
      <c r="C2" s="48"/>
      <c r="D2" s="48"/>
      <c r="E2" s="31"/>
      <c r="F2" s="31"/>
      <c r="J2" s="81"/>
      <c r="M2" s="81"/>
      <c r="O2" s="80" t="s">
        <v>591</v>
      </c>
      <c r="P2" s="94" t="s">
        <v>592</v>
      </c>
      <c r="Q2" s="94" t="s">
        <v>593</v>
      </c>
      <c r="R2" s="94" t="s">
        <v>594</v>
      </c>
      <c r="S2" s="94" t="s">
        <v>595</v>
      </c>
      <c r="T2" s="94" t="s">
        <v>596</v>
      </c>
      <c r="U2" s="94" t="s">
        <v>597</v>
      </c>
      <c r="V2" s="94" t="s">
        <v>598</v>
      </c>
      <c r="W2" s="94" t="s">
        <v>599</v>
      </c>
      <c r="X2" s="94" t="s">
        <v>600</v>
      </c>
      <c r="Y2" s="94" t="s">
        <v>601</v>
      </c>
      <c r="Z2" s="94" t="s">
        <v>602</v>
      </c>
      <c r="AA2" s="94" t="s">
        <v>603</v>
      </c>
      <c r="AB2" s="94" t="s">
        <v>604</v>
      </c>
      <c r="AC2" s="94" t="s">
        <v>605</v>
      </c>
      <c r="AD2" s="94" t="s">
        <v>606</v>
      </c>
      <c r="AE2" s="94" t="s">
        <v>607</v>
      </c>
      <c r="AF2" s="94" t="s">
        <v>608</v>
      </c>
    </row>
    <row r="3" s="30" customFormat="1" ht="36.6" customHeight="1" spans="1:32">
      <c r="A3" s="48"/>
      <c r="B3" s="27"/>
      <c r="C3" s="48"/>
      <c r="D3" s="48"/>
      <c r="E3" s="31"/>
      <c r="F3" s="31"/>
      <c r="G3" s="30" t="s">
        <v>97</v>
      </c>
      <c r="J3" s="81"/>
      <c r="M3" s="81"/>
      <c r="O3" s="48"/>
      <c r="P3" s="95">
        <v>0.1</v>
      </c>
      <c r="Q3" s="95">
        <v>0.1</v>
      </c>
      <c r="R3" s="95">
        <v>10</v>
      </c>
      <c r="S3" s="95">
        <v>0.1</v>
      </c>
      <c r="T3" s="95">
        <v>10</v>
      </c>
      <c r="U3" s="95">
        <v>0.1</v>
      </c>
      <c r="V3" s="95">
        <v>10</v>
      </c>
      <c r="W3" s="95">
        <v>0.1</v>
      </c>
      <c r="X3" s="95">
        <v>10</v>
      </c>
      <c r="Y3" s="95">
        <v>0.1</v>
      </c>
      <c r="Z3" s="95">
        <v>10</v>
      </c>
      <c r="AA3" s="95">
        <v>0.1</v>
      </c>
      <c r="AB3" s="95">
        <v>10</v>
      </c>
      <c r="AC3" s="95">
        <v>0.1</v>
      </c>
      <c r="AD3" s="95">
        <v>1</v>
      </c>
      <c r="AE3" s="95">
        <v>1</v>
      </c>
      <c r="AF3" s="95">
        <v>1</v>
      </c>
    </row>
    <row r="4" s="191" customFormat="1" ht="45" spans="1:37">
      <c r="A4" s="48">
        <f>启动参数!A4</f>
        <v>608</v>
      </c>
      <c r="B4" s="27"/>
      <c r="C4" s="48"/>
      <c r="D4" s="48"/>
      <c r="E4" s="31" t="s">
        <v>98</v>
      </c>
      <c r="F4" s="31" t="s">
        <v>98</v>
      </c>
      <c r="G4" s="30" t="s">
        <v>99</v>
      </c>
      <c r="H4" s="21"/>
      <c r="I4" s="21"/>
      <c r="J4" s="25"/>
      <c r="K4" s="21"/>
      <c r="L4" s="21"/>
      <c r="M4" s="25"/>
      <c r="N4" s="21"/>
      <c r="O4" s="31"/>
      <c r="P4" s="95" t="s">
        <v>102</v>
      </c>
      <c r="Q4" s="95" t="s">
        <v>102</v>
      </c>
      <c r="R4" s="95" t="s">
        <v>609</v>
      </c>
      <c r="S4" s="95" t="s">
        <v>102</v>
      </c>
      <c r="T4" s="95" t="s">
        <v>609</v>
      </c>
      <c r="U4" s="95" t="s">
        <v>102</v>
      </c>
      <c r="V4" s="95" t="s">
        <v>609</v>
      </c>
      <c r="W4" s="95" t="s">
        <v>102</v>
      </c>
      <c r="X4" s="95" t="s">
        <v>609</v>
      </c>
      <c r="Y4" s="95" t="s">
        <v>102</v>
      </c>
      <c r="Z4" s="95" t="s">
        <v>609</v>
      </c>
      <c r="AA4" s="95" t="s">
        <v>102</v>
      </c>
      <c r="AB4" s="95" t="s">
        <v>609</v>
      </c>
      <c r="AC4" s="95" t="s">
        <v>102</v>
      </c>
      <c r="AK4" s="494"/>
    </row>
    <row r="5" s="49" customFormat="1" ht="15.6" customHeight="1" spans="1:32">
      <c r="A5" s="34"/>
      <c r="B5" s="35"/>
      <c r="C5" s="34"/>
      <c r="D5" s="36"/>
      <c r="E5" s="37"/>
      <c r="F5" s="37"/>
      <c r="G5" s="270"/>
      <c r="H5" s="117">
        <v>1</v>
      </c>
      <c r="I5" s="117">
        <v>1</v>
      </c>
      <c r="J5" s="39">
        <v>0</v>
      </c>
      <c r="K5" s="117">
        <v>1</v>
      </c>
      <c r="L5" s="117">
        <v>1</v>
      </c>
      <c r="M5" s="39">
        <v>0</v>
      </c>
      <c r="N5" s="39">
        <v>1</v>
      </c>
      <c r="O5" s="34">
        <f t="shared" ref="O5:O10" si="0">H5+I5*2+J5*4+K5*8+L5*16+M5*32+N5*64</f>
        <v>91</v>
      </c>
      <c r="P5" s="49">
        <v>230</v>
      </c>
      <c r="Q5" s="117" t="s">
        <v>388</v>
      </c>
      <c r="R5" s="39" t="s">
        <v>388</v>
      </c>
      <c r="S5" s="117" t="s">
        <v>610</v>
      </c>
      <c r="T5" s="39" t="s">
        <v>611</v>
      </c>
      <c r="U5" s="117" t="s">
        <v>388</v>
      </c>
      <c r="V5" s="117" t="s">
        <v>388</v>
      </c>
      <c r="W5" s="117" t="s">
        <v>612</v>
      </c>
      <c r="X5" s="39" t="s">
        <v>613</v>
      </c>
      <c r="Y5" s="117" t="s">
        <v>614</v>
      </c>
      <c r="Z5" s="39" t="s">
        <v>615</v>
      </c>
      <c r="AA5" s="117" t="s">
        <v>388</v>
      </c>
      <c r="AB5" s="117" t="s">
        <v>388</v>
      </c>
      <c r="AC5" s="49">
        <v>253</v>
      </c>
      <c r="AD5" s="49">
        <v>0</v>
      </c>
      <c r="AE5" s="49">
        <v>0</v>
      </c>
      <c r="AF5" s="49">
        <v>0</v>
      </c>
    </row>
    <row r="6" s="9" customFormat="1" ht="15.6" customHeight="1" spans="1:32">
      <c r="A6" s="31">
        <f>A4</f>
        <v>608</v>
      </c>
      <c r="B6" s="40" t="s">
        <v>109</v>
      </c>
      <c r="C6" s="31" t="s">
        <v>110</v>
      </c>
      <c r="D6" s="41" t="s">
        <v>109</v>
      </c>
      <c r="E6" s="42" t="s">
        <v>111</v>
      </c>
      <c r="F6" s="42" t="s">
        <v>112</v>
      </c>
      <c r="G6" s="69"/>
      <c r="H6" s="21">
        <v>1</v>
      </c>
      <c r="I6" s="21">
        <v>1</v>
      </c>
      <c r="J6" s="380">
        <v>0</v>
      </c>
      <c r="K6" s="21">
        <v>1</v>
      </c>
      <c r="L6" s="21">
        <v>1</v>
      </c>
      <c r="M6" s="380">
        <v>0</v>
      </c>
      <c r="N6" s="21">
        <v>1</v>
      </c>
      <c r="O6" s="31">
        <f t="shared" si="0"/>
        <v>91</v>
      </c>
      <c r="P6" s="9">
        <v>230</v>
      </c>
      <c r="Q6" s="143">
        <v>264.5</v>
      </c>
      <c r="R6" s="143">
        <v>60</v>
      </c>
      <c r="S6" s="143">
        <v>287.5</v>
      </c>
      <c r="T6" s="143">
        <v>60</v>
      </c>
      <c r="U6" s="112">
        <v>0</v>
      </c>
      <c r="V6" s="112">
        <v>0</v>
      </c>
      <c r="W6" s="143">
        <v>184</v>
      </c>
      <c r="X6" s="234">
        <v>3000</v>
      </c>
      <c r="Y6" s="112">
        <v>103.5</v>
      </c>
      <c r="Z6" s="112">
        <v>300</v>
      </c>
      <c r="AA6" s="112">
        <v>0</v>
      </c>
      <c r="AB6" s="112">
        <v>0</v>
      </c>
      <c r="AC6" s="112">
        <v>253</v>
      </c>
      <c r="AD6" s="9">
        <v>0</v>
      </c>
      <c r="AE6" s="9">
        <v>0</v>
      </c>
      <c r="AF6" s="9">
        <v>0</v>
      </c>
    </row>
    <row r="7" s="49" customFormat="1" ht="15.6" customHeight="1" spans="1:32">
      <c r="A7" s="34"/>
      <c r="B7" s="35"/>
      <c r="C7" s="34"/>
      <c r="D7" s="36"/>
      <c r="E7" s="37"/>
      <c r="F7" s="37"/>
      <c r="G7" s="270"/>
      <c r="H7" s="39">
        <v>0</v>
      </c>
      <c r="I7" s="117">
        <v>1</v>
      </c>
      <c r="J7" s="39">
        <v>0</v>
      </c>
      <c r="K7" s="117">
        <v>1</v>
      </c>
      <c r="L7" s="117">
        <v>1</v>
      </c>
      <c r="M7" s="39">
        <v>0</v>
      </c>
      <c r="N7" s="39">
        <v>1</v>
      </c>
      <c r="O7" s="34">
        <f t="shared" si="0"/>
        <v>90</v>
      </c>
      <c r="P7" s="49">
        <v>230</v>
      </c>
      <c r="Q7" s="270" t="s">
        <v>616</v>
      </c>
      <c r="R7" s="148" t="s">
        <v>617</v>
      </c>
      <c r="S7" s="406" t="s">
        <v>610</v>
      </c>
      <c r="T7" s="148" t="s">
        <v>618</v>
      </c>
      <c r="U7" s="406" t="s">
        <v>388</v>
      </c>
      <c r="V7" s="406" t="s">
        <v>388</v>
      </c>
      <c r="W7" s="406" t="s">
        <v>612</v>
      </c>
      <c r="X7" s="148" t="s">
        <v>619</v>
      </c>
      <c r="Y7" s="406" t="s">
        <v>614</v>
      </c>
      <c r="Z7" s="222" t="s">
        <v>620</v>
      </c>
      <c r="AA7" s="406" t="s">
        <v>388</v>
      </c>
      <c r="AB7" s="406" t="s">
        <v>388</v>
      </c>
      <c r="AC7" s="222">
        <v>253</v>
      </c>
      <c r="AD7" s="49">
        <v>0</v>
      </c>
      <c r="AE7" s="49">
        <v>0</v>
      </c>
      <c r="AF7" s="49">
        <v>0</v>
      </c>
    </row>
    <row r="8" s="9" customFormat="1" ht="15.6" customHeight="1" spans="1:32">
      <c r="A8" s="31">
        <f>A4</f>
        <v>608</v>
      </c>
      <c r="B8" s="40" t="s">
        <v>109</v>
      </c>
      <c r="C8" s="31" t="s">
        <v>110</v>
      </c>
      <c r="D8" s="41" t="s">
        <v>120</v>
      </c>
      <c r="E8" s="42" t="s">
        <v>121</v>
      </c>
      <c r="F8" s="44" t="s">
        <v>621</v>
      </c>
      <c r="G8" s="69"/>
      <c r="H8" s="21">
        <v>0</v>
      </c>
      <c r="I8" s="21">
        <v>1</v>
      </c>
      <c r="J8" s="380">
        <v>0</v>
      </c>
      <c r="K8" s="21">
        <v>1</v>
      </c>
      <c r="L8" s="21">
        <v>1</v>
      </c>
      <c r="M8" s="380">
        <v>0</v>
      </c>
      <c r="N8" s="21">
        <v>1</v>
      </c>
      <c r="O8" s="31">
        <f t="shared" si="0"/>
        <v>90</v>
      </c>
      <c r="P8" s="9">
        <v>230</v>
      </c>
      <c r="Q8" s="143">
        <v>264.5</v>
      </c>
      <c r="R8" s="143">
        <v>140</v>
      </c>
      <c r="S8" s="143">
        <v>287.5</v>
      </c>
      <c r="T8" s="143">
        <v>100</v>
      </c>
      <c r="U8" s="112">
        <v>0</v>
      </c>
      <c r="V8" s="112">
        <v>0</v>
      </c>
      <c r="W8" s="143">
        <v>184</v>
      </c>
      <c r="X8" s="143">
        <v>1000</v>
      </c>
      <c r="Y8" s="112">
        <v>103.5</v>
      </c>
      <c r="Z8" s="112">
        <v>300</v>
      </c>
      <c r="AA8" s="112">
        <v>0</v>
      </c>
      <c r="AB8" s="112">
        <v>0</v>
      </c>
      <c r="AC8" s="112">
        <v>253</v>
      </c>
      <c r="AD8" s="9">
        <v>0</v>
      </c>
      <c r="AE8" s="9">
        <v>0</v>
      </c>
      <c r="AF8" s="9">
        <v>0</v>
      </c>
    </row>
    <row r="9" s="49" customFormat="1" ht="15.6" customHeight="1" spans="1:32">
      <c r="A9" s="34"/>
      <c r="B9" s="35"/>
      <c r="C9" s="34"/>
      <c r="D9" s="36"/>
      <c r="E9" s="37"/>
      <c r="F9" s="37"/>
      <c r="G9" s="270"/>
      <c r="H9" s="39">
        <v>1</v>
      </c>
      <c r="I9" s="117">
        <v>0</v>
      </c>
      <c r="J9" s="39">
        <v>0</v>
      </c>
      <c r="K9" s="117">
        <v>1</v>
      </c>
      <c r="L9" s="117">
        <v>0</v>
      </c>
      <c r="M9" s="39">
        <v>0</v>
      </c>
      <c r="N9" s="39">
        <v>1</v>
      </c>
      <c r="O9" s="34">
        <f t="shared" si="0"/>
        <v>73</v>
      </c>
      <c r="P9" s="49">
        <v>230</v>
      </c>
      <c r="Q9" s="406" t="s">
        <v>622</v>
      </c>
      <c r="R9" s="148" t="s">
        <v>623</v>
      </c>
      <c r="S9" s="406" t="s">
        <v>388</v>
      </c>
      <c r="T9" s="406" t="s">
        <v>388</v>
      </c>
      <c r="U9" s="406" t="s">
        <v>388</v>
      </c>
      <c r="V9" s="406" t="s">
        <v>388</v>
      </c>
      <c r="W9" s="406" t="s">
        <v>612</v>
      </c>
      <c r="X9" s="148" t="s">
        <v>623</v>
      </c>
      <c r="Y9" s="406" t="s">
        <v>388</v>
      </c>
      <c r="Z9" s="406" t="s">
        <v>388</v>
      </c>
      <c r="AA9" s="406" t="s">
        <v>388</v>
      </c>
      <c r="AB9" s="406" t="s">
        <v>388</v>
      </c>
      <c r="AC9" s="222">
        <v>253</v>
      </c>
      <c r="AD9" s="49">
        <v>0</v>
      </c>
      <c r="AE9" s="49">
        <v>0</v>
      </c>
      <c r="AF9" s="49">
        <v>0</v>
      </c>
    </row>
    <row r="10" s="9" customFormat="1" ht="15.6" customHeight="1" spans="1:32">
      <c r="A10" s="31">
        <f t="shared" ref="A10:A14" si="1">A4</f>
        <v>608</v>
      </c>
      <c r="B10" s="40" t="s">
        <v>109</v>
      </c>
      <c r="C10" s="31" t="s">
        <v>110</v>
      </c>
      <c r="D10" s="41" t="s">
        <v>126</v>
      </c>
      <c r="E10" s="42" t="s">
        <v>127</v>
      </c>
      <c r="F10" s="42" t="s">
        <v>128</v>
      </c>
      <c r="G10" s="69"/>
      <c r="H10" s="21">
        <v>1</v>
      </c>
      <c r="I10" s="21">
        <v>0</v>
      </c>
      <c r="J10" s="380">
        <v>0</v>
      </c>
      <c r="K10" s="21">
        <v>1</v>
      </c>
      <c r="L10" s="21">
        <v>0</v>
      </c>
      <c r="M10" s="380">
        <v>0</v>
      </c>
      <c r="N10" s="21">
        <v>1</v>
      </c>
      <c r="O10" s="31">
        <f t="shared" si="0"/>
        <v>73</v>
      </c>
      <c r="P10" s="9">
        <v>230</v>
      </c>
      <c r="Q10" s="143">
        <v>264.5</v>
      </c>
      <c r="R10" s="143">
        <v>140</v>
      </c>
      <c r="S10" s="143">
        <v>273</v>
      </c>
      <c r="T10" s="143">
        <v>60</v>
      </c>
      <c r="U10" s="112">
        <v>0</v>
      </c>
      <c r="V10" s="112">
        <v>0</v>
      </c>
      <c r="W10" s="143">
        <v>184</v>
      </c>
      <c r="X10" s="143">
        <v>140</v>
      </c>
      <c r="Y10" s="112">
        <v>175</v>
      </c>
      <c r="Z10" s="112">
        <v>60</v>
      </c>
      <c r="AA10" s="112">
        <v>0</v>
      </c>
      <c r="AB10" s="112">
        <v>0</v>
      </c>
      <c r="AC10" s="112">
        <v>253</v>
      </c>
      <c r="AD10" s="9">
        <v>0</v>
      </c>
      <c r="AE10" s="9">
        <v>0</v>
      </c>
      <c r="AF10" s="9">
        <v>0</v>
      </c>
    </row>
    <row r="11" s="49" customFormat="1" ht="15.6" customHeight="1" spans="1:32">
      <c r="A11" s="45"/>
      <c r="B11" s="35"/>
      <c r="C11" s="34"/>
      <c r="D11" s="36"/>
      <c r="E11" s="37"/>
      <c r="F11" s="37"/>
      <c r="G11" s="270"/>
      <c r="J11" s="453"/>
      <c r="M11" s="453"/>
      <c r="O11" s="34"/>
      <c r="Q11" s="148"/>
      <c r="R11" s="148"/>
      <c r="S11" s="148"/>
      <c r="T11" s="148"/>
      <c r="U11" s="222"/>
      <c r="V11" s="222"/>
      <c r="W11" s="148"/>
      <c r="X11" s="148"/>
      <c r="Y11" s="222"/>
      <c r="Z11" s="222"/>
      <c r="AA11" s="222"/>
      <c r="AB11" s="222"/>
      <c r="AC11" s="222"/>
      <c r="AD11" s="49">
        <v>0</v>
      </c>
      <c r="AE11" s="49">
        <v>0</v>
      </c>
      <c r="AF11" s="49">
        <v>0</v>
      </c>
    </row>
    <row r="12" s="9" customFormat="1" ht="15.6" customHeight="1" spans="1:32">
      <c r="A12" s="48">
        <f t="shared" si="1"/>
        <v>608</v>
      </c>
      <c r="B12" s="40"/>
      <c r="C12" s="31" t="s">
        <v>110</v>
      </c>
      <c r="D12" s="41" t="s">
        <v>129</v>
      </c>
      <c r="E12" s="42" t="s">
        <v>130</v>
      </c>
      <c r="F12" s="42" t="s">
        <v>131</v>
      </c>
      <c r="G12" s="69"/>
      <c r="H12" s="21"/>
      <c r="I12" s="21"/>
      <c r="J12" s="380"/>
      <c r="K12" s="21"/>
      <c r="L12" s="21"/>
      <c r="M12" s="380"/>
      <c r="N12" s="21"/>
      <c r="O12" s="31"/>
      <c r="Q12" s="143"/>
      <c r="R12" s="143"/>
      <c r="S12" s="143"/>
      <c r="T12" s="143"/>
      <c r="U12" s="112"/>
      <c r="V12" s="112"/>
      <c r="W12" s="143"/>
      <c r="X12" s="143"/>
      <c r="Y12" s="112"/>
      <c r="Z12" s="112"/>
      <c r="AA12" s="112"/>
      <c r="AB12" s="112"/>
      <c r="AC12" s="112"/>
      <c r="AD12" s="9">
        <v>0</v>
      </c>
      <c r="AE12" s="9">
        <v>0</v>
      </c>
      <c r="AF12" s="9">
        <v>0</v>
      </c>
    </row>
    <row r="13" s="49" customFormat="1" ht="15.6" customHeight="1" spans="1:32">
      <c r="A13" s="45"/>
      <c r="B13" s="35"/>
      <c r="C13" s="34"/>
      <c r="D13" s="36"/>
      <c r="E13" s="37"/>
      <c r="F13" s="37"/>
      <c r="G13" s="270"/>
      <c r="J13" s="453"/>
      <c r="M13" s="453"/>
      <c r="O13" s="34"/>
      <c r="Q13" s="148"/>
      <c r="R13" s="148"/>
      <c r="S13" s="148"/>
      <c r="T13" s="148"/>
      <c r="U13" s="222"/>
      <c r="V13" s="222"/>
      <c r="W13" s="148"/>
      <c r="X13" s="148"/>
      <c r="Y13" s="222"/>
      <c r="Z13" s="222"/>
      <c r="AA13" s="222"/>
      <c r="AB13" s="222"/>
      <c r="AC13" s="222"/>
      <c r="AD13" s="49">
        <v>0</v>
      </c>
      <c r="AE13" s="49">
        <v>0</v>
      </c>
      <c r="AF13" s="49">
        <v>0</v>
      </c>
    </row>
    <row r="14" s="9" customFormat="1" ht="15.6" customHeight="1" spans="1:32">
      <c r="A14" s="48">
        <f t="shared" si="1"/>
        <v>608</v>
      </c>
      <c r="B14" s="40"/>
      <c r="C14" s="31" t="s">
        <v>110</v>
      </c>
      <c r="D14" s="41" t="s">
        <v>132</v>
      </c>
      <c r="E14" s="42" t="s">
        <v>133</v>
      </c>
      <c r="F14" s="42" t="s">
        <v>134</v>
      </c>
      <c r="G14" s="69"/>
      <c r="H14" s="21"/>
      <c r="I14" s="21"/>
      <c r="J14" s="380"/>
      <c r="K14" s="21"/>
      <c r="L14" s="21"/>
      <c r="M14" s="380"/>
      <c r="N14" s="21"/>
      <c r="O14" s="31"/>
      <c r="Q14" s="143"/>
      <c r="R14" s="143"/>
      <c r="S14" s="143"/>
      <c r="T14" s="143"/>
      <c r="U14" s="112"/>
      <c r="V14" s="112"/>
      <c r="W14" s="143"/>
      <c r="X14" s="143"/>
      <c r="Y14" s="112"/>
      <c r="Z14" s="112"/>
      <c r="AA14" s="112"/>
      <c r="AB14" s="112"/>
      <c r="AC14" s="112"/>
      <c r="AD14" s="9">
        <v>0</v>
      </c>
      <c r="AE14" s="9">
        <v>0</v>
      </c>
      <c r="AF14" s="9">
        <v>0</v>
      </c>
    </row>
    <row r="15" s="9" customFormat="1" ht="15.6" customHeight="1" spans="1:32">
      <c r="A15" s="45"/>
      <c r="B15" s="35"/>
      <c r="C15" s="34"/>
      <c r="D15" s="36"/>
      <c r="E15" s="37"/>
      <c r="F15" s="37"/>
      <c r="G15" s="270"/>
      <c r="H15" s="39">
        <v>0</v>
      </c>
      <c r="I15" s="117">
        <v>1</v>
      </c>
      <c r="J15" s="39">
        <v>0</v>
      </c>
      <c r="K15" s="117">
        <v>1</v>
      </c>
      <c r="L15" s="117">
        <v>1</v>
      </c>
      <c r="M15" s="39">
        <v>0</v>
      </c>
      <c r="N15" s="39">
        <v>1</v>
      </c>
      <c r="O15" s="34">
        <f>H15+I15*2+J15*4+K15*8+L15*16+M15*32+N15*64</f>
        <v>90</v>
      </c>
      <c r="P15" s="49">
        <v>230</v>
      </c>
      <c r="Q15" s="270" t="s">
        <v>616</v>
      </c>
      <c r="R15" s="148" t="s">
        <v>617</v>
      </c>
      <c r="S15" s="406" t="s">
        <v>610</v>
      </c>
      <c r="T15" s="148" t="s">
        <v>618</v>
      </c>
      <c r="U15" s="406" t="s">
        <v>388</v>
      </c>
      <c r="V15" s="406" t="s">
        <v>388</v>
      </c>
      <c r="W15" s="406" t="s">
        <v>612</v>
      </c>
      <c r="X15" s="148" t="s">
        <v>619</v>
      </c>
      <c r="Y15" s="406" t="s">
        <v>614</v>
      </c>
      <c r="Z15" s="222" t="s">
        <v>620</v>
      </c>
      <c r="AA15" s="406" t="s">
        <v>388</v>
      </c>
      <c r="AB15" s="406" t="s">
        <v>388</v>
      </c>
      <c r="AC15" s="222">
        <v>253</v>
      </c>
      <c r="AD15" s="49">
        <v>0</v>
      </c>
      <c r="AE15" s="49">
        <v>0</v>
      </c>
      <c r="AF15" s="49">
        <v>0</v>
      </c>
    </row>
    <row r="16" ht="15.6" customHeight="1" spans="1:32">
      <c r="A16" s="48">
        <f>A4</f>
        <v>608</v>
      </c>
      <c r="B16" s="40" t="s">
        <v>109</v>
      </c>
      <c r="C16" s="31" t="s">
        <v>110</v>
      </c>
      <c r="D16" s="41" t="s">
        <v>135</v>
      </c>
      <c r="E16" s="42" t="s">
        <v>136</v>
      </c>
      <c r="F16" s="42" t="s">
        <v>137</v>
      </c>
      <c r="H16" s="21">
        <v>0</v>
      </c>
      <c r="I16" s="21">
        <v>1</v>
      </c>
      <c r="J16" s="380">
        <v>0</v>
      </c>
      <c r="K16" s="21">
        <v>1</v>
      </c>
      <c r="L16" s="21">
        <v>1</v>
      </c>
      <c r="M16" s="380">
        <v>0</v>
      </c>
      <c r="N16" s="21">
        <v>1</v>
      </c>
      <c r="O16" s="31">
        <f t="shared" ref="O16:O17" si="2">H16+I16*2+J16*4+K16*8+L16*16+M16*32+N16*64</f>
        <v>90</v>
      </c>
      <c r="P16" s="21">
        <v>230</v>
      </c>
      <c r="Q16" s="195">
        <v>264.5</v>
      </c>
      <c r="R16" s="195">
        <v>140</v>
      </c>
      <c r="S16" s="195">
        <v>287.5</v>
      </c>
      <c r="T16" s="195">
        <v>100</v>
      </c>
      <c r="U16" s="171">
        <v>0</v>
      </c>
      <c r="V16" s="171">
        <v>0</v>
      </c>
      <c r="W16" s="195">
        <v>184</v>
      </c>
      <c r="X16" s="195">
        <v>1000</v>
      </c>
      <c r="Y16" s="171">
        <v>103.5</v>
      </c>
      <c r="Z16" s="171">
        <v>300</v>
      </c>
      <c r="AA16" s="171">
        <v>0</v>
      </c>
      <c r="AB16" s="171">
        <v>0</v>
      </c>
      <c r="AC16" s="171">
        <v>253</v>
      </c>
      <c r="AD16" s="21">
        <v>0</v>
      </c>
      <c r="AE16" s="21">
        <v>0</v>
      </c>
      <c r="AF16" s="21">
        <v>0</v>
      </c>
    </row>
    <row r="17" s="9" customFormat="1" ht="15.6" customHeight="1" spans="1:32">
      <c r="A17" s="45"/>
      <c r="B17" s="35"/>
      <c r="C17" s="34"/>
      <c r="D17" s="36"/>
      <c r="E17" s="37"/>
      <c r="F17" s="37"/>
      <c r="G17" s="270"/>
      <c r="H17" s="39">
        <v>0</v>
      </c>
      <c r="I17" s="117">
        <v>1</v>
      </c>
      <c r="J17" s="39">
        <v>0</v>
      </c>
      <c r="K17" s="117">
        <v>1</v>
      </c>
      <c r="L17" s="117">
        <v>1</v>
      </c>
      <c r="M17" s="39">
        <v>0</v>
      </c>
      <c r="N17" s="39">
        <v>1</v>
      </c>
      <c r="O17" s="34">
        <f t="shared" si="2"/>
        <v>90</v>
      </c>
      <c r="P17" s="49">
        <v>230</v>
      </c>
      <c r="Q17" s="270" t="s">
        <v>616</v>
      </c>
      <c r="R17" s="148" t="s">
        <v>617</v>
      </c>
      <c r="S17" s="406" t="s">
        <v>610</v>
      </c>
      <c r="T17" s="148" t="s">
        <v>618</v>
      </c>
      <c r="U17" s="406" t="s">
        <v>388</v>
      </c>
      <c r="V17" s="406" t="s">
        <v>388</v>
      </c>
      <c r="W17" s="406" t="s">
        <v>612</v>
      </c>
      <c r="X17" s="148" t="s">
        <v>619</v>
      </c>
      <c r="Y17" s="406" t="s">
        <v>614</v>
      </c>
      <c r="Z17" s="222" t="s">
        <v>620</v>
      </c>
      <c r="AA17" s="406" t="s">
        <v>388</v>
      </c>
      <c r="AB17" s="406" t="s">
        <v>388</v>
      </c>
      <c r="AC17" s="222">
        <v>253</v>
      </c>
      <c r="AD17" s="49">
        <v>0</v>
      </c>
      <c r="AE17" s="49">
        <v>0</v>
      </c>
      <c r="AF17" s="49">
        <v>0</v>
      </c>
    </row>
    <row r="18" ht="15.6" customHeight="1" spans="1:32">
      <c r="A18" s="48">
        <f>A4</f>
        <v>608</v>
      </c>
      <c r="B18" s="40" t="s">
        <v>109</v>
      </c>
      <c r="C18" s="31" t="s">
        <v>110</v>
      </c>
      <c r="D18" s="41" t="s">
        <v>138</v>
      </c>
      <c r="E18" s="42" t="s">
        <v>139</v>
      </c>
      <c r="F18" s="42" t="s">
        <v>140</v>
      </c>
      <c r="H18" s="21">
        <v>0</v>
      </c>
      <c r="I18" s="21">
        <v>1</v>
      </c>
      <c r="J18" s="380">
        <v>0</v>
      </c>
      <c r="K18" s="21">
        <v>1</v>
      </c>
      <c r="L18" s="21">
        <v>1</v>
      </c>
      <c r="M18" s="380">
        <v>0</v>
      </c>
      <c r="N18" s="21">
        <v>1</v>
      </c>
      <c r="O18" s="31">
        <f t="shared" ref="O18" si="3">H18+I18*2+J18*4+K18*8+L18*16+M18*32+N18*64</f>
        <v>90</v>
      </c>
      <c r="P18" s="21">
        <v>230</v>
      </c>
      <c r="Q18" s="195">
        <v>264.5</v>
      </c>
      <c r="R18" s="195">
        <v>140</v>
      </c>
      <c r="S18" s="195">
        <v>287.5</v>
      </c>
      <c r="T18" s="195">
        <v>100</v>
      </c>
      <c r="U18" s="171">
        <v>0</v>
      </c>
      <c r="V18" s="171">
        <v>0</v>
      </c>
      <c r="W18" s="195">
        <v>184</v>
      </c>
      <c r="X18" s="195">
        <v>1000</v>
      </c>
      <c r="Y18" s="171">
        <v>103.5</v>
      </c>
      <c r="Z18" s="171">
        <v>300</v>
      </c>
      <c r="AA18" s="171">
        <v>0</v>
      </c>
      <c r="AB18" s="171">
        <v>0</v>
      </c>
      <c r="AC18" s="171">
        <v>253</v>
      </c>
      <c r="AD18" s="21">
        <v>0</v>
      </c>
      <c r="AE18" s="21">
        <v>0</v>
      </c>
      <c r="AF18" s="21">
        <v>0</v>
      </c>
    </row>
    <row r="19" s="49" customFormat="1" ht="15.6" customHeight="1" spans="1:32">
      <c r="A19" s="34"/>
      <c r="B19" s="35"/>
      <c r="C19" s="34"/>
      <c r="D19" s="36"/>
      <c r="E19" s="37"/>
      <c r="F19" s="37"/>
      <c r="G19" s="270"/>
      <c r="H19" s="39">
        <v>1</v>
      </c>
      <c r="I19" s="117">
        <v>0</v>
      </c>
      <c r="J19" s="39">
        <v>0</v>
      </c>
      <c r="K19" s="117">
        <v>1</v>
      </c>
      <c r="L19" s="117">
        <v>1</v>
      </c>
      <c r="M19" s="39">
        <v>0</v>
      </c>
      <c r="N19" s="39">
        <v>1</v>
      </c>
      <c r="O19" s="34">
        <f t="shared" ref="O19:O24" si="4">H19+I19*2+J19*4+K19*8+L19*16+M19*32+N19*64</f>
        <v>89</v>
      </c>
      <c r="P19" s="49">
        <v>230</v>
      </c>
      <c r="Q19" s="406" t="s">
        <v>622</v>
      </c>
      <c r="R19" s="148" t="s">
        <v>624</v>
      </c>
      <c r="S19" s="406" t="s">
        <v>388</v>
      </c>
      <c r="T19" s="406" t="s">
        <v>388</v>
      </c>
      <c r="U19" s="406" t="s">
        <v>388</v>
      </c>
      <c r="V19" s="406" t="s">
        <v>388</v>
      </c>
      <c r="W19" s="406" t="s">
        <v>123</v>
      </c>
      <c r="X19" s="148" t="s">
        <v>625</v>
      </c>
      <c r="Y19" s="406" t="s">
        <v>626</v>
      </c>
      <c r="Z19" s="148" t="s">
        <v>624</v>
      </c>
      <c r="AA19" s="406" t="s">
        <v>388</v>
      </c>
      <c r="AB19" s="406" t="s">
        <v>388</v>
      </c>
      <c r="AC19" s="222" t="s">
        <v>627</v>
      </c>
      <c r="AD19" s="49">
        <v>0</v>
      </c>
      <c r="AE19" s="49">
        <v>0</v>
      </c>
      <c r="AF19" s="49">
        <v>0</v>
      </c>
    </row>
    <row r="20" s="9" customFormat="1" ht="15.6" customHeight="1" spans="1:32">
      <c r="A20" s="31">
        <f>A4</f>
        <v>608</v>
      </c>
      <c r="B20" s="40" t="s">
        <v>120</v>
      </c>
      <c r="C20" s="31" t="s">
        <v>146</v>
      </c>
      <c r="D20" s="41" t="s">
        <v>109</v>
      </c>
      <c r="E20" s="42" t="s">
        <v>147</v>
      </c>
      <c r="F20" s="42" t="s">
        <v>148</v>
      </c>
      <c r="G20" s="69"/>
      <c r="H20" s="21">
        <v>1</v>
      </c>
      <c r="I20" s="21">
        <v>0</v>
      </c>
      <c r="J20" s="380">
        <v>0</v>
      </c>
      <c r="K20" s="21">
        <v>1</v>
      </c>
      <c r="L20" s="21">
        <v>1</v>
      </c>
      <c r="M20" s="380">
        <v>0</v>
      </c>
      <c r="N20" s="21">
        <v>1</v>
      </c>
      <c r="O20" s="31">
        <f t="shared" si="4"/>
        <v>89</v>
      </c>
      <c r="P20" s="9">
        <v>230</v>
      </c>
      <c r="Q20" s="143">
        <v>264.5</v>
      </c>
      <c r="R20" s="234">
        <v>200</v>
      </c>
      <c r="S20" s="112">
        <v>0</v>
      </c>
      <c r="T20" s="112">
        <v>0</v>
      </c>
      <c r="U20" s="112">
        <v>0</v>
      </c>
      <c r="V20" s="112">
        <v>0</v>
      </c>
      <c r="W20" s="143">
        <v>195.5</v>
      </c>
      <c r="X20" s="234">
        <v>1500</v>
      </c>
      <c r="Y20" s="112">
        <v>34.5</v>
      </c>
      <c r="Z20" s="223">
        <v>200</v>
      </c>
      <c r="AA20" s="112">
        <v>0</v>
      </c>
      <c r="AB20" s="112">
        <v>0</v>
      </c>
      <c r="AC20" s="112">
        <v>253</v>
      </c>
      <c r="AD20" s="9">
        <v>0</v>
      </c>
      <c r="AE20" s="9">
        <v>0</v>
      </c>
      <c r="AF20" s="9">
        <v>0</v>
      </c>
    </row>
    <row r="21" s="49" customFormat="1" ht="15.6" customHeight="1" spans="1:32">
      <c r="A21" s="34"/>
      <c r="B21" s="35"/>
      <c r="C21" s="34"/>
      <c r="D21" s="36"/>
      <c r="E21" s="37"/>
      <c r="F21" s="37"/>
      <c r="G21" s="270"/>
      <c r="H21" s="39">
        <v>1</v>
      </c>
      <c r="I21" s="117">
        <v>0</v>
      </c>
      <c r="J21" s="39">
        <v>0</v>
      </c>
      <c r="K21" s="117">
        <v>1</v>
      </c>
      <c r="L21" s="117">
        <v>1</v>
      </c>
      <c r="M21" s="39">
        <v>0</v>
      </c>
      <c r="N21" s="39">
        <v>1</v>
      </c>
      <c r="O21" s="34">
        <f t="shared" si="4"/>
        <v>89</v>
      </c>
      <c r="P21" s="49">
        <v>230</v>
      </c>
      <c r="Q21" s="406" t="s">
        <v>628</v>
      </c>
      <c r="R21" s="148" t="s">
        <v>629</v>
      </c>
      <c r="S21" s="406" t="s">
        <v>388</v>
      </c>
      <c r="T21" s="406" t="s">
        <v>388</v>
      </c>
      <c r="U21" s="406" t="s">
        <v>388</v>
      </c>
      <c r="V21" s="406" t="s">
        <v>388</v>
      </c>
      <c r="W21" s="406" t="s">
        <v>123</v>
      </c>
      <c r="X21" s="148" t="s">
        <v>625</v>
      </c>
      <c r="Y21" s="406" t="s">
        <v>626</v>
      </c>
      <c r="Z21" s="148" t="s">
        <v>624</v>
      </c>
      <c r="AA21" s="406" t="s">
        <v>388</v>
      </c>
      <c r="AB21" s="406" t="s">
        <v>388</v>
      </c>
      <c r="AC21" s="222" t="s">
        <v>630</v>
      </c>
      <c r="AD21" s="49">
        <v>0</v>
      </c>
      <c r="AE21" s="49">
        <v>0</v>
      </c>
      <c r="AF21" s="49">
        <v>0</v>
      </c>
    </row>
    <row r="22" s="9" customFormat="1" ht="15.6" customHeight="1" spans="1:32">
      <c r="A22" s="31">
        <f>A4</f>
        <v>608</v>
      </c>
      <c r="B22" s="40" t="s">
        <v>120</v>
      </c>
      <c r="C22" s="31" t="s">
        <v>146</v>
      </c>
      <c r="D22" s="41" t="s">
        <v>120</v>
      </c>
      <c r="E22" s="42" t="s">
        <v>152</v>
      </c>
      <c r="F22" s="42" t="s">
        <v>153</v>
      </c>
      <c r="G22" s="69"/>
      <c r="H22" s="21">
        <v>1</v>
      </c>
      <c r="I22" s="21">
        <v>0</v>
      </c>
      <c r="J22" s="380">
        <v>0</v>
      </c>
      <c r="K22" s="21">
        <v>1</v>
      </c>
      <c r="L22" s="21">
        <v>1</v>
      </c>
      <c r="M22" s="380">
        <v>0</v>
      </c>
      <c r="N22" s="21">
        <v>1</v>
      </c>
      <c r="O22" s="31">
        <f t="shared" si="4"/>
        <v>89</v>
      </c>
      <c r="P22" s="9">
        <v>230</v>
      </c>
      <c r="Q22" s="493">
        <v>276</v>
      </c>
      <c r="R22" s="234">
        <v>600</v>
      </c>
      <c r="S22" s="143">
        <v>280</v>
      </c>
      <c r="T22" s="143">
        <v>100</v>
      </c>
      <c r="U22" s="112">
        <v>0</v>
      </c>
      <c r="V22" s="112">
        <v>0</v>
      </c>
      <c r="W22" s="143">
        <v>195.5</v>
      </c>
      <c r="X22" s="234">
        <v>1500</v>
      </c>
      <c r="Y22" s="112">
        <v>34.5</v>
      </c>
      <c r="Z22" s="223">
        <v>200</v>
      </c>
      <c r="AA22" s="112">
        <v>0</v>
      </c>
      <c r="AB22" s="112">
        <v>0</v>
      </c>
      <c r="AC22" s="112">
        <v>253</v>
      </c>
      <c r="AD22" s="9">
        <v>0</v>
      </c>
      <c r="AE22" s="9">
        <v>0</v>
      </c>
      <c r="AF22" s="9">
        <v>0</v>
      </c>
    </row>
    <row r="23" s="49" customFormat="1" ht="15.6" customHeight="1" spans="1:32">
      <c r="A23" s="34"/>
      <c r="B23" s="35"/>
      <c r="C23" s="34"/>
      <c r="D23" s="36"/>
      <c r="E23" s="37"/>
      <c r="F23" s="37"/>
      <c r="G23" s="270"/>
      <c r="H23" s="39">
        <v>0</v>
      </c>
      <c r="I23" s="117">
        <v>0</v>
      </c>
      <c r="J23" s="39">
        <v>0</v>
      </c>
      <c r="K23" s="117">
        <v>0</v>
      </c>
      <c r="L23" s="117">
        <v>0</v>
      </c>
      <c r="M23" s="39">
        <v>0</v>
      </c>
      <c r="N23" s="39">
        <v>0</v>
      </c>
      <c r="O23" s="34">
        <f t="shared" si="4"/>
        <v>0</v>
      </c>
      <c r="P23" s="49">
        <v>230</v>
      </c>
      <c r="Q23" s="406" t="s">
        <v>388</v>
      </c>
      <c r="R23" s="148" t="s">
        <v>388</v>
      </c>
      <c r="S23" s="406" t="s">
        <v>388</v>
      </c>
      <c r="T23" s="406" t="s">
        <v>388</v>
      </c>
      <c r="U23" s="406" t="s">
        <v>388</v>
      </c>
      <c r="V23" s="406" t="s">
        <v>388</v>
      </c>
      <c r="W23" s="406" t="s">
        <v>388</v>
      </c>
      <c r="X23" s="148" t="s">
        <v>388</v>
      </c>
      <c r="Y23" s="406" t="s">
        <v>388</v>
      </c>
      <c r="Z23" s="406" t="s">
        <v>388</v>
      </c>
      <c r="AA23" s="406" t="s">
        <v>388</v>
      </c>
      <c r="AB23" s="406" t="s">
        <v>388</v>
      </c>
      <c r="AC23" s="222" t="s">
        <v>388</v>
      </c>
      <c r="AD23" s="49">
        <v>0</v>
      </c>
      <c r="AE23" s="49">
        <v>0</v>
      </c>
      <c r="AF23" s="49">
        <v>0</v>
      </c>
    </row>
    <row r="24" s="9" customFormat="1" ht="15.6" customHeight="1" spans="1:32">
      <c r="A24" s="31">
        <f>A4</f>
        <v>608</v>
      </c>
      <c r="B24" s="40" t="s">
        <v>120</v>
      </c>
      <c r="C24" s="31" t="s">
        <v>146</v>
      </c>
      <c r="D24" s="41" t="s">
        <v>126</v>
      </c>
      <c r="E24" s="42" t="s">
        <v>154</v>
      </c>
      <c r="F24" s="42" t="s">
        <v>155</v>
      </c>
      <c r="G24" s="69"/>
      <c r="H24" s="21">
        <v>0</v>
      </c>
      <c r="I24" s="21">
        <v>0</v>
      </c>
      <c r="J24" s="380">
        <v>0</v>
      </c>
      <c r="K24" s="21">
        <v>0</v>
      </c>
      <c r="L24" s="21">
        <v>0</v>
      </c>
      <c r="M24" s="380">
        <v>0</v>
      </c>
      <c r="N24" s="21">
        <v>0</v>
      </c>
      <c r="O24" s="31">
        <f t="shared" si="4"/>
        <v>0</v>
      </c>
      <c r="P24" s="112">
        <v>230</v>
      </c>
      <c r="Q24" s="143">
        <v>253</v>
      </c>
      <c r="R24" s="143">
        <v>900</v>
      </c>
      <c r="S24" s="143">
        <v>264.5</v>
      </c>
      <c r="T24" s="143">
        <v>200</v>
      </c>
      <c r="U24" s="112">
        <v>0</v>
      </c>
      <c r="V24" s="112">
        <v>0</v>
      </c>
      <c r="W24" s="143">
        <v>195.5</v>
      </c>
      <c r="X24" s="143">
        <v>900</v>
      </c>
      <c r="Y24" s="112">
        <v>34.5</v>
      </c>
      <c r="Z24" s="112">
        <v>200</v>
      </c>
      <c r="AA24" s="112">
        <v>0</v>
      </c>
      <c r="AB24" s="112">
        <v>0</v>
      </c>
      <c r="AC24" s="112">
        <v>253</v>
      </c>
      <c r="AD24" s="9">
        <v>0</v>
      </c>
      <c r="AE24" s="9">
        <v>0</v>
      </c>
      <c r="AF24" s="9">
        <v>0</v>
      </c>
    </row>
    <row r="25" s="49" customFormat="1" ht="15.6" customHeight="1" spans="1:32">
      <c r="A25" s="34"/>
      <c r="B25" s="35"/>
      <c r="C25" s="34"/>
      <c r="D25" s="36"/>
      <c r="E25" s="37"/>
      <c r="F25" s="37"/>
      <c r="G25" s="270"/>
      <c r="H25" s="39">
        <v>1</v>
      </c>
      <c r="I25" s="117">
        <v>0</v>
      </c>
      <c r="J25" s="39">
        <v>0</v>
      </c>
      <c r="K25" s="117">
        <v>1</v>
      </c>
      <c r="L25" s="117">
        <v>1</v>
      </c>
      <c r="M25" s="39">
        <v>0</v>
      </c>
      <c r="N25" s="39">
        <v>1</v>
      </c>
      <c r="O25" s="34">
        <f t="shared" ref="O25:O34" si="5">H25+I25*2+J25*4+K25*8+L25*16+M25*32+N25*64</f>
        <v>89</v>
      </c>
      <c r="P25" s="49">
        <v>230</v>
      </c>
      <c r="Q25" s="406" t="s">
        <v>631</v>
      </c>
      <c r="R25" s="148" t="s">
        <v>632</v>
      </c>
      <c r="S25" s="406" t="s">
        <v>622</v>
      </c>
      <c r="T25" s="148" t="s">
        <v>624</v>
      </c>
      <c r="U25" s="406" t="s">
        <v>388</v>
      </c>
      <c r="V25" s="406" t="s">
        <v>388</v>
      </c>
      <c r="W25" s="406" t="s">
        <v>123</v>
      </c>
      <c r="X25" s="148" t="s">
        <v>632</v>
      </c>
      <c r="Y25" s="406" t="s">
        <v>626</v>
      </c>
      <c r="Z25" s="148" t="s">
        <v>624</v>
      </c>
      <c r="AA25" s="406" t="s">
        <v>388</v>
      </c>
      <c r="AB25" s="406" t="s">
        <v>388</v>
      </c>
      <c r="AC25" s="222" t="s">
        <v>627</v>
      </c>
      <c r="AD25" s="49">
        <v>0</v>
      </c>
      <c r="AE25" s="49">
        <v>0</v>
      </c>
      <c r="AF25" s="49">
        <v>0</v>
      </c>
    </row>
    <row r="26" s="9" customFormat="1" ht="15.6" customHeight="1" spans="1:32">
      <c r="A26" s="31">
        <f>A4</f>
        <v>608</v>
      </c>
      <c r="B26" s="40" t="s">
        <v>120</v>
      </c>
      <c r="C26" s="31" t="s">
        <v>146</v>
      </c>
      <c r="D26" s="41" t="s">
        <v>129</v>
      </c>
      <c r="E26" s="42" t="s">
        <v>156</v>
      </c>
      <c r="F26" s="42" t="s">
        <v>157</v>
      </c>
      <c r="G26" s="69"/>
      <c r="H26" s="21">
        <v>1</v>
      </c>
      <c r="I26" s="21">
        <v>0</v>
      </c>
      <c r="J26" s="380">
        <v>0</v>
      </c>
      <c r="K26" s="21">
        <v>1</v>
      </c>
      <c r="L26" s="21">
        <v>1</v>
      </c>
      <c r="M26" s="380">
        <v>0</v>
      </c>
      <c r="N26" s="21">
        <v>1</v>
      </c>
      <c r="O26" s="31">
        <f t="shared" si="5"/>
        <v>89</v>
      </c>
      <c r="P26" s="9">
        <v>230</v>
      </c>
      <c r="Q26" s="143">
        <v>253</v>
      </c>
      <c r="R26" s="234">
        <v>900</v>
      </c>
      <c r="S26" s="143">
        <v>264.5</v>
      </c>
      <c r="T26" s="234">
        <v>200</v>
      </c>
      <c r="U26" s="112">
        <v>0</v>
      </c>
      <c r="V26" s="112">
        <v>0</v>
      </c>
      <c r="W26" s="143">
        <v>195.5</v>
      </c>
      <c r="X26" s="234">
        <v>900</v>
      </c>
      <c r="Y26" s="112">
        <v>34.5</v>
      </c>
      <c r="Z26" s="223">
        <v>200</v>
      </c>
      <c r="AA26" s="112">
        <v>0</v>
      </c>
      <c r="AB26" s="112">
        <v>0</v>
      </c>
      <c r="AC26" s="112">
        <v>253</v>
      </c>
      <c r="AD26" s="9">
        <v>0</v>
      </c>
      <c r="AE26" s="9">
        <v>0</v>
      </c>
      <c r="AF26" s="9">
        <v>0</v>
      </c>
    </row>
    <row r="27" s="49" customFormat="1" ht="15.6" customHeight="1" spans="1:32">
      <c r="A27" s="45"/>
      <c r="B27" s="35"/>
      <c r="C27" s="34"/>
      <c r="D27" s="36"/>
      <c r="E27" s="37"/>
      <c r="F27" s="37"/>
      <c r="G27" s="270"/>
      <c r="H27" s="39">
        <v>1</v>
      </c>
      <c r="I27" s="117">
        <v>0</v>
      </c>
      <c r="J27" s="39">
        <v>0</v>
      </c>
      <c r="K27" s="117">
        <v>1</v>
      </c>
      <c r="L27" s="117">
        <v>1</v>
      </c>
      <c r="M27" s="39">
        <v>0</v>
      </c>
      <c r="N27" s="39">
        <v>1</v>
      </c>
      <c r="O27" s="34">
        <f t="shared" si="5"/>
        <v>89</v>
      </c>
      <c r="P27" s="49">
        <v>311</v>
      </c>
      <c r="Q27" s="406">
        <v>373</v>
      </c>
      <c r="R27" s="148" t="s">
        <v>629</v>
      </c>
      <c r="S27" s="406" t="s">
        <v>388</v>
      </c>
      <c r="T27" s="406" t="s">
        <v>388</v>
      </c>
      <c r="U27" s="406" t="s">
        <v>388</v>
      </c>
      <c r="V27" s="406" t="s">
        <v>388</v>
      </c>
      <c r="W27" s="406">
        <v>264</v>
      </c>
      <c r="X27" s="148" t="s">
        <v>625</v>
      </c>
      <c r="Y27" s="406">
        <v>47</v>
      </c>
      <c r="Z27" s="148" t="s">
        <v>624</v>
      </c>
      <c r="AA27" s="406" t="s">
        <v>388</v>
      </c>
      <c r="AB27" s="406" t="s">
        <v>388</v>
      </c>
      <c r="AC27" s="222" t="s">
        <v>633</v>
      </c>
      <c r="AD27" s="49">
        <v>0</v>
      </c>
      <c r="AE27" s="49">
        <v>0</v>
      </c>
      <c r="AF27" s="49">
        <v>0</v>
      </c>
    </row>
    <row r="28" s="9" customFormat="1" ht="15.6" customHeight="1" spans="1:32">
      <c r="A28" s="48">
        <f>A6</f>
        <v>608</v>
      </c>
      <c r="B28" s="40" t="s">
        <v>120</v>
      </c>
      <c r="C28" s="31" t="s">
        <v>146</v>
      </c>
      <c r="D28" s="41" t="s">
        <v>132</v>
      </c>
      <c r="E28" s="42" t="s">
        <v>158</v>
      </c>
      <c r="F28" s="42" t="s">
        <v>159</v>
      </c>
      <c r="G28" s="69"/>
      <c r="H28" s="21">
        <v>1</v>
      </c>
      <c r="I28" s="21">
        <v>0</v>
      </c>
      <c r="J28" s="380">
        <v>0</v>
      </c>
      <c r="K28" s="21">
        <v>1</v>
      </c>
      <c r="L28" s="21">
        <v>1</v>
      </c>
      <c r="M28" s="380">
        <v>0</v>
      </c>
      <c r="N28" s="21">
        <v>1</v>
      </c>
      <c r="O28" s="31">
        <f t="shared" si="5"/>
        <v>89</v>
      </c>
      <c r="P28" s="9">
        <v>311</v>
      </c>
      <c r="Q28" s="493">
        <v>373</v>
      </c>
      <c r="R28" s="234">
        <v>600</v>
      </c>
      <c r="S28" s="143">
        <v>373</v>
      </c>
      <c r="T28" s="143">
        <v>580</v>
      </c>
      <c r="U28" s="112">
        <v>0</v>
      </c>
      <c r="V28" s="112">
        <v>0</v>
      </c>
      <c r="W28" s="143">
        <v>264</v>
      </c>
      <c r="X28" s="234">
        <v>1500</v>
      </c>
      <c r="Y28" s="112">
        <v>47</v>
      </c>
      <c r="Z28" s="223">
        <v>200</v>
      </c>
      <c r="AA28" s="112">
        <v>0</v>
      </c>
      <c r="AB28" s="112">
        <v>0</v>
      </c>
      <c r="AC28" s="112">
        <v>373</v>
      </c>
      <c r="AD28" s="9">
        <v>0</v>
      </c>
      <c r="AE28" s="9">
        <v>0</v>
      </c>
      <c r="AF28" s="9">
        <v>0</v>
      </c>
    </row>
    <row r="29" s="49" customFormat="1" ht="15.6" customHeight="1" spans="1:32">
      <c r="A29" s="45"/>
      <c r="B29" s="35"/>
      <c r="C29" s="34"/>
      <c r="D29" s="36"/>
      <c r="E29" s="37"/>
      <c r="F29" s="37"/>
      <c r="G29" s="270"/>
      <c r="H29" s="39">
        <v>1</v>
      </c>
      <c r="I29" s="117">
        <v>0</v>
      </c>
      <c r="J29" s="39">
        <v>0</v>
      </c>
      <c r="K29" s="117">
        <v>1</v>
      </c>
      <c r="L29" s="117">
        <v>1</v>
      </c>
      <c r="M29" s="39">
        <v>0</v>
      </c>
      <c r="N29" s="39">
        <v>1</v>
      </c>
      <c r="O29" s="34">
        <f t="shared" si="5"/>
        <v>89</v>
      </c>
      <c r="P29" s="49">
        <v>288</v>
      </c>
      <c r="Q29" s="406">
        <v>346</v>
      </c>
      <c r="R29" s="148" t="s">
        <v>629</v>
      </c>
      <c r="S29" s="406">
        <v>346</v>
      </c>
      <c r="T29" s="406" t="s">
        <v>388</v>
      </c>
      <c r="U29" s="406" t="s">
        <v>388</v>
      </c>
      <c r="V29" s="406" t="s">
        <v>388</v>
      </c>
      <c r="W29" s="406">
        <v>245</v>
      </c>
      <c r="X29" s="148" t="s">
        <v>625</v>
      </c>
      <c r="Y29" s="406">
        <v>43</v>
      </c>
      <c r="Z29" s="148" t="s">
        <v>624</v>
      </c>
      <c r="AA29" s="406" t="s">
        <v>388</v>
      </c>
      <c r="AB29" s="406" t="s">
        <v>388</v>
      </c>
      <c r="AC29" s="222" t="s">
        <v>634</v>
      </c>
      <c r="AD29" s="49">
        <v>0</v>
      </c>
      <c r="AE29" s="49">
        <v>0</v>
      </c>
      <c r="AF29" s="49">
        <v>0</v>
      </c>
    </row>
    <row r="30" s="9" customFormat="1" ht="15.6" customHeight="1" spans="1:32">
      <c r="A30" s="48">
        <f>A6</f>
        <v>608</v>
      </c>
      <c r="B30" s="40" t="s">
        <v>120</v>
      </c>
      <c r="C30" s="31" t="s">
        <v>146</v>
      </c>
      <c r="D30" s="41" t="s">
        <v>135</v>
      </c>
      <c r="E30" s="42" t="s">
        <v>160</v>
      </c>
      <c r="F30" s="42" t="s">
        <v>161</v>
      </c>
      <c r="G30" s="69"/>
      <c r="H30" s="21">
        <v>1</v>
      </c>
      <c r="I30" s="21">
        <v>0</v>
      </c>
      <c r="J30" s="380">
        <v>0</v>
      </c>
      <c r="K30" s="21">
        <v>1</v>
      </c>
      <c r="L30" s="21">
        <v>1</v>
      </c>
      <c r="M30" s="380">
        <v>0</v>
      </c>
      <c r="N30" s="21">
        <v>1</v>
      </c>
      <c r="O30" s="31">
        <f t="shared" si="5"/>
        <v>89</v>
      </c>
      <c r="P30" s="9">
        <v>288</v>
      </c>
      <c r="Q30" s="493">
        <v>346</v>
      </c>
      <c r="R30" s="234">
        <v>600</v>
      </c>
      <c r="S30" s="143">
        <v>346</v>
      </c>
      <c r="T30" s="143">
        <v>580</v>
      </c>
      <c r="U30" s="112">
        <v>0</v>
      </c>
      <c r="V30" s="112">
        <v>0</v>
      </c>
      <c r="W30" s="143">
        <v>245</v>
      </c>
      <c r="X30" s="234">
        <v>1500</v>
      </c>
      <c r="Y30" s="112">
        <v>43</v>
      </c>
      <c r="Z30" s="223">
        <v>200</v>
      </c>
      <c r="AA30" s="112">
        <v>0</v>
      </c>
      <c r="AB30" s="112">
        <v>0</v>
      </c>
      <c r="AC30" s="112">
        <v>346</v>
      </c>
      <c r="AD30" s="9">
        <v>0</v>
      </c>
      <c r="AE30" s="9">
        <v>0</v>
      </c>
      <c r="AF30" s="9">
        <v>0</v>
      </c>
    </row>
    <row r="31" s="49" customFormat="1" ht="15.6" customHeight="1" spans="1:32">
      <c r="A31" s="34"/>
      <c r="B31" s="35"/>
      <c r="C31" s="34"/>
      <c r="D31" s="36"/>
      <c r="E31" s="37" t="s">
        <v>162</v>
      </c>
      <c r="F31" s="37" t="s">
        <v>163</v>
      </c>
      <c r="G31" s="270"/>
      <c r="H31" s="39">
        <v>1</v>
      </c>
      <c r="I31" s="117">
        <v>1</v>
      </c>
      <c r="J31" s="39">
        <v>0</v>
      </c>
      <c r="K31" s="117">
        <v>1</v>
      </c>
      <c r="L31" s="117">
        <v>1</v>
      </c>
      <c r="M31" s="39">
        <v>0</v>
      </c>
      <c r="N31" s="39">
        <v>1</v>
      </c>
      <c r="O31" s="34">
        <f t="shared" si="5"/>
        <v>91</v>
      </c>
      <c r="P31" s="49">
        <v>230</v>
      </c>
      <c r="Q31" s="117">
        <v>265</v>
      </c>
      <c r="R31" s="39" t="s">
        <v>635</v>
      </c>
      <c r="S31" s="117">
        <v>275</v>
      </c>
      <c r="T31" s="39" t="s">
        <v>636</v>
      </c>
      <c r="U31" s="117">
        <v>0</v>
      </c>
      <c r="V31" s="117">
        <v>0</v>
      </c>
      <c r="W31" s="117">
        <v>180</v>
      </c>
      <c r="X31" s="39" t="s">
        <v>637</v>
      </c>
      <c r="Y31" s="117">
        <v>70</v>
      </c>
      <c r="Z31" s="39" t="s">
        <v>635</v>
      </c>
      <c r="AA31" s="117">
        <v>0</v>
      </c>
      <c r="AB31" s="117">
        <v>0</v>
      </c>
      <c r="AC31" s="49">
        <v>258</v>
      </c>
      <c r="AD31" s="49">
        <v>0</v>
      </c>
      <c r="AE31" s="49">
        <v>0</v>
      </c>
      <c r="AF31" s="49">
        <v>0</v>
      </c>
    </row>
    <row r="32" s="9" customFormat="1" ht="15.6" customHeight="1" spans="1:32">
      <c r="A32" s="31">
        <f>A4</f>
        <v>608</v>
      </c>
      <c r="B32" s="40" t="s">
        <v>126</v>
      </c>
      <c r="C32" s="31" t="s">
        <v>164</v>
      </c>
      <c r="D32" s="41" t="s">
        <v>109</v>
      </c>
      <c r="E32" s="42" t="s">
        <v>165</v>
      </c>
      <c r="F32" s="42" t="s">
        <v>163</v>
      </c>
      <c r="G32" s="69"/>
      <c r="H32" s="21">
        <v>1</v>
      </c>
      <c r="I32" s="21">
        <v>1</v>
      </c>
      <c r="J32" s="380">
        <v>0</v>
      </c>
      <c r="K32" s="21">
        <v>1</v>
      </c>
      <c r="L32" s="21">
        <v>1</v>
      </c>
      <c r="M32" s="380">
        <v>0</v>
      </c>
      <c r="N32" s="21">
        <v>1</v>
      </c>
      <c r="O32" s="31">
        <f t="shared" si="5"/>
        <v>91</v>
      </c>
      <c r="P32" s="9">
        <v>230</v>
      </c>
      <c r="Q32" s="9">
        <v>265</v>
      </c>
      <c r="R32" s="9">
        <v>1200</v>
      </c>
      <c r="S32" s="9">
        <v>275</v>
      </c>
      <c r="T32" s="9">
        <v>140</v>
      </c>
      <c r="U32" s="9">
        <v>0</v>
      </c>
      <c r="V32" s="9">
        <v>0</v>
      </c>
      <c r="W32" s="9">
        <v>180</v>
      </c>
      <c r="X32" s="9">
        <v>10500</v>
      </c>
      <c r="Y32" s="9">
        <v>70</v>
      </c>
      <c r="Z32" s="9">
        <v>1200</v>
      </c>
      <c r="AA32" s="9">
        <v>0</v>
      </c>
      <c r="AB32" s="9">
        <v>0</v>
      </c>
      <c r="AC32" s="9">
        <v>258</v>
      </c>
      <c r="AD32" s="9">
        <v>0</v>
      </c>
      <c r="AE32" s="9">
        <v>0</v>
      </c>
      <c r="AF32" s="9">
        <v>0</v>
      </c>
    </row>
    <row r="33" s="49" customFormat="1" ht="15.6" customHeight="1" spans="1:32">
      <c r="A33" s="34"/>
      <c r="B33" s="35"/>
      <c r="C33" s="34"/>
      <c r="D33" s="36"/>
      <c r="E33" s="37" t="s">
        <v>162</v>
      </c>
      <c r="F33" s="37"/>
      <c r="G33" s="270"/>
      <c r="H33" s="39">
        <v>1</v>
      </c>
      <c r="I33" s="117">
        <v>1</v>
      </c>
      <c r="J33" s="39">
        <v>0</v>
      </c>
      <c r="K33" s="117">
        <v>1</v>
      </c>
      <c r="L33" s="117">
        <v>1</v>
      </c>
      <c r="M33" s="39">
        <v>0</v>
      </c>
      <c r="N33" s="39">
        <v>1</v>
      </c>
      <c r="O33" s="34">
        <f t="shared" si="5"/>
        <v>91</v>
      </c>
      <c r="P33" s="49">
        <v>230</v>
      </c>
      <c r="Q33" s="117">
        <v>265</v>
      </c>
      <c r="R33" s="39" t="s">
        <v>635</v>
      </c>
      <c r="S33" s="117">
        <v>275</v>
      </c>
      <c r="T33" s="39" t="s">
        <v>636</v>
      </c>
      <c r="U33" s="117">
        <v>0</v>
      </c>
      <c r="V33" s="117">
        <v>0</v>
      </c>
      <c r="W33" s="117">
        <v>180</v>
      </c>
      <c r="X33" s="39" t="s">
        <v>637</v>
      </c>
      <c r="Y33" s="117">
        <v>70</v>
      </c>
      <c r="Z33" s="39" t="s">
        <v>635</v>
      </c>
      <c r="AA33" s="117">
        <v>0</v>
      </c>
      <c r="AB33" s="117">
        <v>0</v>
      </c>
      <c r="AC33" s="49">
        <v>258</v>
      </c>
      <c r="AD33" s="49">
        <v>0</v>
      </c>
      <c r="AE33" s="49">
        <v>0</v>
      </c>
      <c r="AF33" s="49">
        <v>0</v>
      </c>
    </row>
    <row r="34" s="9" customFormat="1" ht="15.6" customHeight="1" spans="1:32">
      <c r="A34" s="31">
        <f>A32</f>
        <v>608</v>
      </c>
      <c r="B34" s="40" t="s">
        <v>126</v>
      </c>
      <c r="C34" s="31" t="s">
        <v>164</v>
      </c>
      <c r="D34" s="41" t="s">
        <v>166</v>
      </c>
      <c r="E34" s="42" t="s">
        <v>167</v>
      </c>
      <c r="F34" s="42" t="s">
        <v>168</v>
      </c>
      <c r="G34" s="69"/>
      <c r="H34" s="21">
        <v>1</v>
      </c>
      <c r="I34" s="21">
        <v>1</v>
      </c>
      <c r="J34" s="380">
        <v>0</v>
      </c>
      <c r="K34" s="21">
        <v>1</v>
      </c>
      <c r="L34" s="21">
        <v>1</v>
      </c>
      <c r="M34" s="380">
        <v>0</v>
      </c>
      <c r="N34" s="21">
        <v>1</v>
      </c>
      <c r="O34" s="31">
        <f t="shared" si="5"/>
        <v>91</v>
      </c>
      <c r="P34" s="9">
        <v>230</v>
      </c>
      <c r="Q34" s="9">
        <v>265</v>
      </c>
      <c r="R34" s="9">
        <v>1200</v>
      </c>
      <c r="S34" s="9">
        <v>275</v>
      </c>
      <c r="T34" s="9">
        <v>140</v>
      </c>
      <c r="U34" s="9">
        <v>0</v>
      </c>
      <c r="V34" s="9">
        <v>0</v>
      </c>
      <c r="W34" s="9">
        <v>180</v>
      </c>
      <c r="X34" s="9">
        <v>10500</v>
      </c>
      <c r="Y34" s="9">
        <v>70</v>
      </c>
      <c r="Z34" s="9">
        <v>1200</v>
      </c>
      <c r="AA34" s="9">
        <v>0</v>
      </c>
      <c r="AB34" s="9">
        <v>0</v>
      </c>
      <c r="AC34" s="9">
        <v>258</v>
      </c>
      <c r="AD34" s="9">
        <v>0</v>
      </c>
      <c r="AE34" s="9">
        <v>0</v>
      </c>
      <c r="AF34" s="9">
        <v>0</v>
      </c>
    </row>
    <row r="35" s="49" customFormat="1" ht="15.6" customHeight="1" spans="1:32">
      <c r="A35" s="34"/>
      <c r="B35" s="35"/>
      <c r="C35" s="34"/>
      <c r="D35" s="36"/>
      <c r="E35" s="37" t="s">
        <v>162</v>
      </c>
      <c r="F35" s="37" t="s">
        <v>163</v>
      </c>
      <c r="G35" s="270"/>
      <c r="H35" s="39">
        <v>1</v>
      </c>
      <c r="I35" s="117">
        <v>1</v>
      </c>
      <c r="J35" s="39">
        <v>0</v>
      </c>
      <c r="K35" s="117">
        <v>1</v>
      </c>
      <c r="L35" s="117">
        <v>1</v>
      </c>
      <c r="M35" s="39">
        <v>0</v>
      </c>
      <c r="N35" s="39">
        <v>1</v>
      </c>
      <c r="O35" s="34">
        <f t="shared" ref="O35:O36" si="6">H35+I35*2+J35*4+K35*8+L35*16+M35*32+N35*64</f>
        <v>91</v>
      </c>
      <c r="P35" s="49">
        <v>230</v>
      </c>
      <c r="Q35" s="117">
        <v>265</v>
      </c>
      <c r="R35" s="39" t="s">
        <v>635</v>
      </c>
      <c r="S35" s="117">
        <v>275</v>
      </c>
      <c r="T35" s="39" t="s">
        <v>636</v>
      </c>
      <c r="U35" s="117">
        <v>0</v>
      </c>
      <c r="V35" s="117">
        <v>0</v>
      </c>
      <c r="W35" s="117">
        <v>180</v>
      </c>
      <c r="X35" s="39" t="s">
        <v>637</v>
      </c>
      <c r="Y35" s="117">
        <v>70</v>
      </c>
      <c r="Z35" s="39" t="s">
        <v>635</v>
      </c>
      <c r="AA35" s="117">
        <v>0</v>
      </c>
      <c r="AB35" s="117">
        <v>0</v>
      </c>
      <c r="AC35" s="49">
        <v>258</v>
      </c>
      <c r="AD35" s="49">
        <v>0</v>
      </c>
      <c r="AE35" s="49">
        <v>0</v>
      </c>
      <c r="AF35" s="49">
        <v>0</v>
      </c>
    </row>
    <row r="36" s="9" customFormat="1" ht="15.6" customHeight="1" spans="1:32">
      <c r="A36" s="31">
        <f>A34</f>
        <v>608</v>
      </c>
      <c r="B36" s="40" t="s">
        <v>126</v>
      </c>
      <c r="C36" s="31" t="s">
        <v>164</v>
      </c>
      <c r="D36" s="41" t="s">
        <v>169</v>
      </c>
      <c r="E36" s="42" t="s">
        <v>170</v>
      </c>
      <c r="F36" s="42" t="s">
        <v>171</v>
      </c>
      <c r="G36" s="69"/>
      <c r="H36" s="21">
        <v>1</v>
      </c>
      <c r="I36" s="21">
        <v>1</v>
      </c>
      <c r="J36" s="380">
        <v>0</v>
      </c>
      <c r="K36" s="21">
        <v>1</v>
      </c>
      <c r="L36" s="21">
        <v>1</v>
      </c>
      <c r="M36" s="380">
        <v>0</v>
      </c>
      <c r="N36" s="21">
        <v>1</v>
      </c>
      <c r="O36" s="31">
        <f t="shared" si="6"/>
        <v>91</v>
      </c>
      <c r="P36" s="9">
        <v>230</v>
      </c>
      <c r="Q36" s="9">
        <v>265</v>
      </c>
      <c r="R36" s="9">
        <v>1200</v>
      </c>
      <c r="S36" s="9">
        <v>275</v>
      </c>
      <c r="T36" s="9">
        <v>140</v>
      </c>
      <c r="U36" s="9">
        <v>0</v>
      </c>
      <c r="V36" s="9">
        <v>0</v>
      </c>
      <c r="W36" s="9">
        <v>180</v>
      </c>
      <c r="X36" s="9">
        <v>10500</v>
      </c>
      <c r="Y36" s="9">
        <v>70</v>
      </c>
      <c r="Z36" s="9">
        <v>1200</v>
      </c>
      <c r="AA36" s="9">
        <v>0</v>
      </c>
      <c r="AB36" s="9">
        <v>0</v>
      </c>
      <c r="AC36" s="9">
        <v>258</v>
      </c>
      <c r="AD36" s="9">
        <v>0</v>
      </c>
      <c r="AE36" s="9">
        <v>0</v>
      </c>
      <c r="AF36" s="9">
        <v>0</v>
      </c>
    </row>
    <row r="37" s="49" customFormat="1" ht="15.6" customHeight="1" spans="1:32">
      <c r="A37" s="34"/>
      <c r="B37" s="35"/>
      <c r="C37" s="34"/>
      <c r="D37" s="36"/>
      <c r="E37" s="37"/>
      <c r="F37" s="37"/>
      <c r="G37" s="270"/>
      <c r="J37" s="453"/>
      <c r="M37" s="453"/>
      <c r="O37" s="34"/>
      <c r="AD37" s="49">
        <v>0</v>
      </c>
      <c r="AE37" s="49">
        <v>0</v>
      </c>
      <c r="AF37" s="49">
        <v>0</v>
      </c>
    </row>
    <row r="38" s="9" customFormat="1" ht="15.6" customHeight="1" spans="1:32">
      <c r="A38" s="48">
        <f>A36</f>
        <v>608</v>
      </c>
      <c r="B38" s="40"/>
      <c r="C38" s="31" t="s">
        <v>164</v>
      </c>
      <c r="D38" s="41" t="s">
        <v>172</v>
      </c>
      <c r="E38" s="42" t="s">
        <v>173</v>
      </c>
      <c r="F38" s="42" t="s">
        <v>174</v>
      </c>
      <c r="G38" s="69"/>
      <c r="H38" s="21"/>
      <c r="I38" s="21"/>
      <c r="J38" s="380"/>
      <c r="K38" s="21"/>
      <c r="L38" s="21"/>
      <c r="M38" s="380"/>
      <c r="N38" s="21"/>
      <c r="O38" s="31"/>
      <c r="AD38" s="9">
        <v>0</v>
      </c>
      <c r="AE38" s="9">
        <v>0</v>
      </c>
      <c r="AF38" s="9">
        <v>0</v>
      </c>
    </row>
    <row r="39" s="49" customFormat="1" ht="15.6" customHeight="1" spans="1:32">
      <c r="A39" s="34"/>
      <c r="B39" s="35"/>
      <c r="C39" s="34"/>
      <c r="D39" s="36"/>
      <c r="E39" s="37"/>
      <c r="F39" s="37"/>
      <c r="G39" s="270"/>
      <c r="J39" s="453"/>
      <c r="M39" s="453"/>
      <c r="O39" s="34"/>
      <c r="AD39" s="49">
        <v>0</v>
      </c>
      <c r="AE39" s="49">
        <v>0</v>
      </c>
      <c r="AF39" s="49">
        <v>0</v>
      </c>
    </row>
    <row r="40" s="9" customFormat="1" ht="15.6" customHeight="1" spans="1:32">
      <c r="A40" s="48">
        <f>A38</f>
        <v>608</v>
      </c>
      <c r="B40" s="40"/>
      <c r="C40" s="31" t="s">
        <v>164</v>
      </c>
      <c r="D40" s="41" t="s">
        <v>175</v>
      </c>
      <c r="E40" s="42" t="s">
        <v>176</v>
      </c>
      <c r="F40" s="42" t="s">
        <v>177</v>
      </c>
      <c r="G40" s="69"/>
      <c r="H40" s="21"/>
      <c r="I40" s="21"/>
      <c r="J40" s="380"/>
      <c r="K40" s="21"/>
      <c r="L40" s="21"/>
      <c r="M40" s="380"/>
      <c r="N40" s="21"/>
      <c r="O40" s="31"/>
      <c r="AD40" s="9">
        <v>0</v>
      </c>
      <c r="AE40" s="9">
        <v>0</v>
      </c>
      <c r="AF40" s="9">
        <v>0</v>
      </c>
    </row>
    <row r="41" s="8" customFormat="1" ht="15.6" customHeight="1" spans="1:32">
      <c r="A41" s="62"/>
      <c r="B41" s="63"/>
      <c r="C41" s="62"/>
      <c r="D41" s="64"/>
      <c r="E41" s="65" t="s">
        <v>178</v>
      </c>
      <c r="F41" s="65" t="s">
        <v>179</v>
      </c>
      <c r="G41" s="490"/>
      <c r="H41" s="8">
        <v>1</v>
      </c>
      <c r="I41" s="8">
        <v>1</v>
      </c>
      <c r="J41" s="482">
        <v>0</v>
      </c>
      <c r="K41" s="8">
        <v>1</v>
      </c>
      <c r="L41" s="8">
        <v>0</v>
      </c>
      <c r="M41" s="482">
        <v>0</v>
      </c>
      <c r="N41" s="8">
        <v>0</v>
      </c>
      <c r="O41" s="8">
        <f t="shared" ref="O41:O42" si="7">H41+I41*2+J41*4+K41*8+L41*16+M41*32+N41*64</f>
        <v>11</v>
      </c>
      <c r="P41" s="8">
        <v>230</v>
      </c>
      <c r="Q41" s="8">
        <v>253</v>
      </c>
      <c r="R41" s="88" t="s">
        <v>638</v>
      </c>
      <c r="S41" s="8">
        <v>264.5</v>
      </c>
      <c r="T41" s="88" t="s">
        <v>636</v>
      </c>
      <c r="U41" s="8">
        <v>0</v>
      </c>
      <c r="V41" s="8">
        <v>0</v>
      </c>
      <c r="W41" s="8">
        <v>195.5</v>
      </c>
      <c r="X41" s="88" t="s">
        <v>638</v>
      </c>
      <c r="Y41" s="88" t="s">
        <v>181</v>
      </c>
      <c r="Z41" s="88" t="s">
        <v>181</v>
      </c>
      <c r="AA41" s="88" t="s">
        <v>181</v>
      </c>
      <c r="AB41" s="88" t="s">
        <v>181</v>
      </c>
      <c r="AC41" s="88" t="s">
        <v>181</v>
      </c>
      <c r="AD41" s="8">
        <v>0</v>
      </c>
      <c r="AE41" s="8">
        <v>0</v>
      </c>
      <c r="AF41" s="8">
        <v>0</v>
      </c>
    </row>
    <row r="42" s="9" customFormat="1" ht="15.6" customHeight="1" spans="1:32">
      <c r="A42" s="31">
        <f t="shared" ref="A42:A46" si="8">A36</f>
        <v>608</v>
      </c>
      <c r="B42" s="40" t="s">
        <v>129</v>
      </c>
      <c r="C42" s="31" t="s">
        <v>179</v>
      </c>
      <c r="D42" s="41" t="s">
        <v>109</v>
      </c>
      <c r="E42" s="42" t="s">
        <v>182</v>
      </c>
      <c r="F42" s="42" t="s">
        <v>179</v>
      </c>
      <c r="G42" s="69"/>
      <c r="H42" s="21">
        <v>1</v>
      </c>
      <c r="I42" s="21">
        <v>1</v>
      </c>
      <c r="J42" s="380">
        <v>0</v>
      </c>
      <c r="K42" s="21">
        <v>1</v>
      </c>
      <c r="L42" s="21">
        <v>0</v>
      </c>
      <c r="M42" s="380">
        <v>0</v>
      </c>
      <c r="N42" s="21">
        <v>0</v>
      </c>
      <c r="O42" s="31">
        <f t="shared" si="7"/>
        <v>11</v>
      </c>
      <c r="P42" s="9">
        <v>230</v>
      </c>
      <c r="Q42" s="9">
        <v>253</v>
      </c>
      <c r="R42" s="9">
        <v>1400</v>
      </c>
      <c r="S42" s="9">
        <v>264.5</v>
      </c>
      <c r="T42" s="9">
        <v>160</v>
      </c>
      <c r="U42" s="9">
        <v>0</v>
      </c>
      <c r="V42" s="9">
        <v>0</v>
      </c>
      <c r="W42" s="9">
        <v>195.5</v>
      </c>
      <c r="X42" s="9">
        <v>1400</v>
      </c>
      <c r="Y42" s="9">
        <v>175</v>
      </c>
      <c r="Z42" s="9">
        <v>160</v>
      </c>
      <c r="AA42" s="9">
        <v>0</v>
      </c>
      <c r="AB42" s="9">
        <v>0</v>
      </c>
      <c r="AC42" s="9">
        <v>253</v>
      </c>
      <c r="AD42" s="9">
        <v>0</v>
      </c>
      <c r="AE42" s="9">
        <v>0</v>
      </c>
      <c r="AF42" s="9">
        <v>0</v>
      </c>
    </row>
    <row r="43" s="8" customFormat="1" ht="15.6" customHeight="1" spans="1:32">
      <c r="A43" s="67"/>
      <c r="B43" s="63"/>
      <c r="C43" s="65"/>
      <c r="D43" s="64"/>
      <c r="E43" s="65"/>
      <c r="F43" s="65"/>
      <c r="G43" s="490"/>
      <c r="J43" s="482"/>
      <c r="M43" s="482"/>
      <c r="O43" s="62"/>
      <c r="AD43" s="8">
        <v>0</v>
      </c>
      <c r="AE43" s="8">
        <v>0</v>
      </c>
      <c r="AF43" s="8">
        <v>0</v>
      </c>
    </row>
    <row r="44" s="9" customFormat="1" ht="15.6" customHeight="1" spans="1:32">
      <c r="A44" s="48">
        <f t="shared" si="8"/>
        <v>608</v>
      </c>
      <c r="B44" s="40"/>
      <c r="C44" s="31" t="s">
        <v>179</v>
      </c>
      <c r="D44" s="41" t="s">
        <v>120</v>
      </c>
      <c r="E44" s="42" t="s">
        <v>183</v>
      </c>
      <c r="F44" s="42" t="s">
        <v>184</v>
      </c>
      <c r="G44" s="69"/>
      <c r="H44" s="21"/>
      <c r="I44" s="21"/>
      <c r="J44" s="380"/>
      <c r="K44" s="21"/>
      <c r="L44" s="21"/>
      <c r="M44" s="380"/>
      <c r="N44" s="21"/>
      <c r="O44" s="31"/>
      <c r="AD44" s="9">
        <v>0</v>
      </c>
      <c r="AE44" s="9">
        <v>0</v>
      </c>
      <c r="AF44" s="9">
        <v>0</v>
      </c>
    </row>
    <row r="45" s="8" customFormat="1" ht="15.6" customHeight="1" spans="1:32">
      <c r="A45" s="67"/>
      <c r="B45" s="63"/>
      <c r="C45" s="62"/>
      <c r="D45" s="64"/>
      <c r="E45" s="65" t="s">
        <v>185</v>
      </c>
      <c r="F45" s="65" t="s">
        <v>179</v>
      </c>
      <c r="G45" s="490"/>
      <c r="H45" s="8">
        <v>1</v>
      </c>
      <c r="I45" s="8">
        <v>1</v>
      </c>
      <c r="J45" s="482">
        <v>0</v>
      </c>
      <c r="K45" s="8">
        <v>1</v>
      </c>
      <c r="L45" s="8">
        <v>0</v>
      </c>
      <c r="M45" s="482">
        <v>0</v>
      </c>
      <c r="N45" s="8">
        <v>0</v>
      </c>
      <c r="O45" s="8">
        <f t="shared" ref="O45:O50" si="9">H45+I45*2+J45*4+K45*8+L45*16+M45*32+N45*64</f>
        <v>11</v>
      </c>
      <c r="P45" s="8">
        <v>230</v>
      </c>
      <c r="Q45" s="8">
        <v>253</v>
      </c>
      <c r="R45" s="88" t="s">
        <v>638</v>
      </c>
      <c r="S45" s="8">
        <v>264.5</v>
      </c>
      <c r="T45" s="88" t="s">
        <v>636</v>
      </c>
      <c r="U45" s="8">
        <v>0</v>
      </c>
      <c r="V45" s="8">
        <v>0</v>
      </c>
      <c r="W45" s="8">
        <v>195.5</v>
      </c>
      <c r="X45" s="88" t="s">
        <v>638</v>
      </c>
      <c r="Y45" s="88" t="s">
        <v>181</v>
      </c>
      <c r="Z45" s="88" t="s">
        <v>181</v>
      </c>
      <c r="AA45" s="88" t="s">
        <v>181</v>
      </c>
      <c r="AB45" s="88" t="s">
        <v>181</v>
      </c>
      <c r="AC45" s="88" t="s">
        <v>181</v>
      </c>
      <c r="AD45" s="8">
        <v>0</v>
      </c>
      <c r="AE45" s="8">
        <v>0</v>
      </c>
      <c r="AF45" s="8">
        <v>0</v>
      </c>
    </row>
    <row r="46" s="9" customFormat="1" ht="15.6" customHeight="1" spans="1:32">
      <c r="A46" s="31">
        <f t="shared" si="8"/>
        <v>608</v>
      </c>
      <c r="B46" s="40" t="s">
        <v>129</v>
      </c>
      <c r="C46" s="31" t="s">
        <v>179</v>
      </c>
      <c r="D46" s="41" t="s">
        <v>126</v>
      </c>
      <c r="E46" s="42" t="s">
        <v>185</v>
      </c>
      <c r="F46" s="42" t="s">
        <v>186</v>
      </c>
      <c r="G46" s="69"/>
      <c r="H46" s="21">
        <v>1</v>
      </c>
      <c r="I46" s="21">
        <v>1</v>
      </c>
      <c r="J46" s="380">
        <v>0</v>
      </c>
      <c r="K46" s="21">
        <v>1</v>
      </c>
      <c r="L46" s="21">
        <v>0</v>
      </c>
      <c r="M46" s="380">
        <v>0</v>
      </c>
      <c r="N46" s="21">
        <v>0</v>
      </c>
      <c r="O46" s="31">
        <f t="shared" si="9"/>
        <v>11</v>
      </c>
      <c r="P46" s="9">
        <v>230</v>
      </c>
      <c r="Q46" s="9">
        <v>253</v>
      </c>
      <c r="R46" s="9">
        <v>1400</v>
      </c>
      <c r="S46" s="9">
        <v>264.5</v>
      </c>
      <c r="T46" s="9">
        <v>160</v>
      </c>
      <c r="U46" s="9">
        <v>0</v>
      </c>
      <c r="V46" s="9">
        <v>0</v>
      </c>
      <c r="W46" s="9">
        <v>195.5</v>
      </c>
      <c r="X46" s="9">
        <v>1400</v>
      </c>
      <c r="Y46" s="9">
        <v>175</v>
      </c>
      <c r="Z46" s="9">
        <v>160</v>
      </c>
      <c r="AA46" s="9">
        <v>0</v>
      </c>
      <c r="AB46" s="9">
        <v>0</v>
      </c>
      <c r="AC46" s="9">
        <v>253</v>
      </c>
      <c r="AD46" s="9">
        <v>0</v>
      </c>
      <c r="AE46" s="9">
        <v>0</v>
      </c>
      <c r="AF46" s="9">
        <v>0</v>
      </c>
    </row>
    <row r="47" s="9" customFormat="1" ht="15.6" customHeight="1" spans="1:32">
      <c r="A47" s="67"/>
      <c r="B47" s="63"/>
      <c r="C47" s="62"/>
      <c r="D47" s="64"/>
      <c r="E47" s="65" t="s">
        <v>187</v>
      </c>
      <c r="F47" s="65" t="s">
        <v>188</v>
      </c>
      <c r="G47" s="490"/>
      <c r="H47" s="8">
        <v>1</v>
      </c>
      <c r="I47" s="8">
        <v>1</v>
      </c>
      <c r="J47" s="482">
        <v>0</v>
      </c>
      <c r="K47" s="8">
        <v>1</v>
      </c>
      <c r="L47" s="8">
        <v>0</v>
      </c>
      <c r="M47" s="482">
        <v>0</v>
      </c>
      <c r="N47" s="8">
        <v>0</v>
      </c>
      <c r="O47" s="8">
        <f t="shared" si="9"/>
        <v>11</v>
      </c>
      <c r="P47" s="8">
        <v>230</v>
      </c>
      <c r="Q47" s="8">
        <v>253</v>
      </c>
      <c r="R47" s="88" t="s">
        <v>638</v>
      </c>
      <c r="S47" s="8">
        <v>264.5</v>
      </c>
      <c r="T47" s="88" t="s">
        <v>636</v>
      </c>
      <c r="U47" s="8">
        <v>0</v>
      </c>
      <c r="V47" s="8">
        <v>0</v>
      </c>
      <c r="W47" s="8">
        <v>195.5</v>
      </c>
      <c r="X47" s="88" t="s">
        <v>638</v>
      </c>
      <c r="Y47" s="88" t="s">
        <v>181</v>
      </c>
      <c r="Z47" s="88" t="s">
        <v>181</v>
      </c>
      <c r="AA47" s="88" t="s">
        <v>181</v>
      </c>
      <c r="AB47" s="88" t="s">
        <v>181</v>
      </c>
      <c r="AC47" s="88" t="s">
        <v>181</v>
      </c>
      <c r="AD47" s="8">
        <v>0</v>
      </c>
      <c r="AE47" s="8">
        <v>0</v>
      </c>
      <c r="AF47" s="8">
        <v>0</v>
      </c>
    </row>
    <row r="48" s="9" customFormat="1" ht="15.6" customHeight="1" spans="1:32">
      <c r="A48" s="31">
        <f>A42</f>
        <v>608</v>
      </c>
      <c r="B48" s="40" t="s">
        <v>129</v>
      </c>
      <c r="C48" s="31" t="s">
        <v>179</v>
      </c>
      <c r="D48" s="41" t="s">
        <v>129</v>
      </c>
      <c r="E48" s="42" t="s">
        <v>187</v>
      </c>
      <c r="F48" s="42" t="s">
        <v>188</v>
      </c>
      <c r="G48" s="69"/>
      <c r="H48" s="21">
        <v>1</v>
      </c>
      <c r="I48" s="21">
        <v>1</v>
      </c>
      <c r="J48" s="380">
        <v>0</v>
      </c>
      <c r="K48" s="21">
        <v>1</v>
      </c>
      <c r="L48" s="21">
        <v>0</v>
      </c>
      <c r="M48" s="380">
        <v>0</v>
      </c>
      <c r="N48" s="21">
        <v>0</v>
      </c>
      <c r="O48" s="31">
        <f t="shared" si="9"/>
        <v>11</v>
      </c>
      <c r="P48" s="9">
        <v>230</v>
      </c>
      <c r="Q48" s="9">
        <v>253</v>
      </c>
      <c r="R48" s="9">
        <v>1400</v>
      </c>
      <c r="S48" s="9">
        <v>264.5</v>
      </c>
      <c r="T48" s="9">
        <v>160</v>
      </c>
      <c r="U48" s="9">
        <v>0</v>
      </c>
      <c r="V48" s="9">
        <v>0</v>
      </c>
      <c r="W48" s="9">
        <v>195.5</v>
      </c>
      <c r="X48" s="9">
        <v>1400</v>
      </c>
      <c r="Y48" s="9">
        <v>175</v>
      </c>
      <c r="Z48" s="9">
        <v>160</v>
      </c>
      <c r="AA48" s="9">
        <v>0</v>
      </c>
      <c r="AB48" s="9">
        <v>0</v>
      </c>
      <c r="AC48" s="9">
        <v>253</v>
      </c>
      <c r="AD48" s="9">
        <v>0</v>
      </c>
      <c r="AE48" s="9">
        <v>0</v>
      </c>
      <c r="AF48" s="9">
        <v>0</v>
      </c>
    </row>
    <row r="49" s="8" customFormat="1" ht="15.6" customHeight="1" spans="1:32">
      <c r="A49" s="62"/>
      <c r="B49" s="63"/>
      <c r="C49" s="62"/>
      <c r="D49" s="64"/>
      <c r="E49" s="65" t="s">
        <v>190</v>
      </c>
      <c r="F49" s="65" t="s">
        <v>191</v>
      </c>
      <c r="G49" s="490"/>
      <c r="H49" s="8">
        <v>1</v>
      </c>
      <c r="I49" s="8">
        <v>1</v>
      </c>
      <c r="J49" s="482">
        <v>0</v>
      </c>
      <c r="K49" s="8">
        <v>1</v>
      </c>
      <c r="L49" s="8">
        <v>0</v>
      </c>
      <c r="M49" s="482">
        <v>0</v>
      </c>
      <c r="N49" s="8">
        <v>0</v>
      </c>
      <c r="O49" s="8">
        <f t="shared" si="9"/>
        <v>11</v>
      </c>
      <c r="P49" s="8">
        <v>230</v>
      </c>
      <c r="Q49" s="8">
        <v>253</v>
      </c>
      <c r="R49" s="88" t="s">
        <v>638</v>
      </c>
      <c r="S49" s="8">
        <v>264.5</v>
      </c>
      <c r="T49" s="88" t="s">
        <v>636</v>
      </c>
      <c r="U49" s="8">
        <v>0</v>
      </c>
      <c r="V49" s="8">
        <v>0</v>
      </c>
      <c r="W49" s="8">
        <v>195.5</v>
      </c>
      <c r="X49" s="88" t="s">
        <v>638</v>
      </c>
      <c r="Y49" s="88" t="s">
        <v>181</v>
      </c>
      <c r="Z49" s="88" t="s">
        <v>181</v>
      </c>
      <c r="AA49" s="88" t="s">
        <v>181</v>
      </c>
      <c r="AB49" s="88" t="s">
        <v>181</v>
      </c>
      <c r="AC49" s="88" t="s">
        <v>181</v>
      </c>
      <c r="AD49" s="8">
        <v>0</v>
      </c>
      <c r="AE49" s="8">
        <v>0</v>
      </c>
      <c r="AF49" s="8">
        <v>0</v>
      </c>
    </row>
    <row r="50" s="9" customFormat="1" ht="15.6" customHeight="1" spans="1:32">
      <c r="A50" s="31">
        <f>A44</f>
        <v>608</v>
      </c>
      <c r="B50" s="40" t="s">
        <v>129</v>
      </c>
      <c r="C50" s="31" t="s">
        <v>179</v>
      </c>
      <c r="D50" s="41" t="s">
        <v>132</v>
      </c>
      <c r="E50" s="42" t="s">
        <v>190</v>
      </c>
      <c r="F50" s="42" t="s">
        <v>191</v>
      </c>
      <c r="G50" s="69"/>
      <c r="H50" s="21">
        <v>1</v>
      </c>
      <c r="I50" s="21">
        <v>1</v>
      </c>
      <c r="J50" s="380">
        <v>0</v>
      </c>
      <c r="K50" s="21">
        <v>1</v>
      </c>
      <c r="L50" s="21">
        <v>0</v>
      </c>
      <c r="M50" s="380">
        <v>0</v>
      </c>
      <c r="N50" s="21">
        <v>0</v>
      </c>
      <c r="O50" s="31">
        <f t="shared" si="9"/>
        <v>11</v>
      </c>
      <c r="P50" s="9">
        <v>230</v>
      </c>
      <c r="Q50" s="9">
        <v>253</v>
      </c>
      <c r="R50" s="9">
        <v>1400</v>
      </c>
      <c r="S50" s="9">
        <v>264.5</v>
      </c>
      <c r="T50" s="9">
        <v>160</v>
      </c>
      <c r="U50" s="9">
        <v>0</v>
      </c>
      <c r="V50" s="9">
        <v>0</v>
      </c>
      <c r="W50" s="9">
        <v>195.5</v>
      </c>
      <c r="X50" s="9">
        <v>1400</v>
      </c>
      <c r="Y50" s="9">
        <v>175</v>
      </c>
      <c r="Z50" s="9">
        <v>160</v>
      </c>
      <c r="AA50" s="9">
        <v>0</v>
      </c>
      <c r="AB50" s="9">
        <v>0</v>
      </c>
      <c r="AC50" s="9">
        <v>253</v>
      </c>
      <c r="AD50" s="9">
        <v>0</v>
      </c>
      <c r="AE50" s="9">
        <v>0</v>
      </c>
      <c r="AF50" s="9">
        <v>0</v>
      </c>
    </row>
    <row r="51" s="75" customFormat="1" ht="17.5" spans="1:32">
      <c r="A51" s="70"/>
      <c r="B51" s="71"/>
      <c r="C51" s="70"/>
      <c r="D51" s="72"/>
      <c r="E51" s="73" t="s">
        <v>351</v>
      </c>
      <c r="F51" s="73" t="s">
        <v>193</v>
      </c>
      <c r="G51" s="491"/>
      <c r="H51" s="481">
        <v>1</v>
      </c>
      <c r="I51" s="481">
        <v>0</v>
      </c>
      <c r="J51" s="481">
        <v>0</v>
      </c>
      <c r="K51" s="481">
        <v>1</v>
      </c>
      <c r="L51" s="481">
        <v>0</v>
      </c>
      <c r="M51" s="481">
        <v>0</v>
      </c>
      <c r="N51" s="481">
        <v>1</v>
      </c>
      <c r="O51" s="481">
        <f t="shared" ref="O51:O66" si="10">H51+I51*2+J51*4+K51*8+L51*16+M51*32+N51*64</f>
        <v>73</v>
      </c>
      <c r="P51" s="75">
        <v>230</v>
      </c>
      <c r="Q51" s="75" t="s">
        <v>639</v>
      </c>
      <c r="R51" s="75" t="s">
        <v>640</v>
      </c>
      <c r="S51" s="75" t="s">
        <v>641</v>
      </c>
      <c r="T51" s="75" t="s">
        <v>642</v>
      </c>
      <c r="U51" s="75">
        <v>0</v>
      </c>
      <c r="V51" s="75">
        <v>0</v>
      </c>
      <c r="W51" s="75" t="s">
        <v>643</v>
      </c>
      <c r="X51" s="75" t="s">
        <v>640</v>
      </c>
      <c r="Y51" s="75" t="s">
        <v>643</v>
      </c>
      <c r="Z51" s="75" t="s">
        <v>642</v>
      </c>
      <c r="AA51" s="75">
        <v>0</v>
      </c>
      <c r="AB51" s="75">
        <v>0</v>
      </c>
      <c r="AC51" s="75">
        <v>253</v>
      </c>
      <c r="AD51" s="75">
        <v>0</v>
      </c>
      <c r="AE51" s="75">
        <v>0</v>
      </c>
      <c r="AF51" s="75">
        <v>0</v>
      </c>
    </row>
    <row r="52" s="9" customFormat="1" ht="15.6" customHeight="1" spans="1:32">
      <c r="A52" s="31">
        <f>A42</f>
        <v>608</v>
      </c>
      <c r="B52" s="40" t="s">
        <v>132</v>
      </c>
      <c r="C52" s="31" t="s">
        <v>193</v>
      </c>
      <c r="D52" s="41" t="s">
        <v>109</v>
      </c>
      <c r="E52" s="42" t="s">
        <v>201</v>
      </c>
      <c r="F52" s="42" t="s">
        <v>193</v>
      </c>
      <c r="G52" s="69"/>
      <c r="H52" s="21">
        <v>1</v>
      </c>
      <c r="I52" s="21">
        <v>0</v>
      </c>
      <c r="J52" s="380">
        <v>0</v>
      </c>
      <c r="K52" s="21">
        <v>1</v>
      </c>
      <c r="L52" s="21">
        <v>0</v>
      </c>
      <c r="M52" s="380">
        <v>0</v>
      </c>
      <c r="N52" s="21">
        <v>1</v>
      </c>
      <c r="O52" s="31">
        <f t="shared" si="10"/>
        <v>73</v>
      </c>
      <c r="P52" s="9">
        <v>230</v>
      </c>
      <c r="Q52" s="9">
        <v>264.5</v>
      </c>
      <c r="R52" s="9">
        <v>140</v>
      </c>
      <c r="S52" s="9">
        <v>273</v>
      </c>
      <c r="T52" s="9">
        <v>20</v>
      </c>
      <c r="U52" s="9">
        <v>0</v>
      </c>
      <c r="V52" s="9">
        <v>0</v>
      </c>
      <c r="W52" s="9">
        <v>195.5</v>
      </c>
      <c r="X52" s="9">
        <v>1400</v>
      </c>
      <c r="Y52" s="9">
        <v>115</v>
      </c>
      <c r="Z52" s="9">
        <v>20</v>
      </c>
      <c r="AA52" s="9">
        <v>0</v>
      </c>
      <c r="AB52" s="9">
        <v>0</v>
      </c>
      <c r="AC52" s="9">
        <v>253</v>
      </c>
      <c r="AD52" s="9">
        <v>0</v>
      </c>
      <c r="AE52" s="9">
        <v>0</v>
      </c>
      <c r="AF52" s="9">
        <v>0</v>
      </c>
    </row>
    <row r="53" s="75" customFormat="1" ht="17.5" spans="1:32">
      <c r="A53" s="70"/>
      <c r="B53" s="71"/>
      <c r="C53" s="70"/>
      <c r="D53" s="72"/>
      <c r="E53" s="73" t="s">
        <v>351</v>
      </c>
      <c r="F53" s="73" t="s">
        <v>202</v>
      </c>
      <c r="G53" s="491"/>
      <c r="H53" s="481">
        <v>1</v>
      </c>
      <c r="I53" s="481">
        <v>1</v>
      </c>
      <c r="J53" s="481">
        <v>0</v>
      </c>
      <c r="K53" s="481">
        <v>1</v>
      </c>
      <c r="L53" s="481">
        <v>0</v>
      </c>
      <c r="M53" s="481">
        <v>0</v>
      </c>
      <c r="N53" s="481">
        <v>1</v>
      </c>
      <c r="O53" s="481">
        <f t="shared" si="10"/>
        <v>75</v>
      </c>
      <c r="P53" s="75">
        <v>230</v>
      </c>
      <c r="Q53" s="75" t="s">
        <v>644</v>
      </c>
      <c r="R53" s="75" t="s">
        <v>645</v>
      </c>
      <c r="S53" s="75" t="s">
        <v>646</v>
      </c>
      <c r="T53" s="75" t="s">
        <v>647</v>
      </c>
      <c r="U53" s="75">
        <v>0</v>
      </c>
      <c r="V53" s="75">
        <v>0</v>
      </c>
      <c r="W53" s="75" t="s">
        <v>648</v>
      </c>
      <c r="X53" s="75" t="s">
        <v>649</v>
      </c>
      <c r="Y53" s="75">
        <v>0</v>
      </c>
      <c r="Z53" s="75">
        <v>0</v>
      </c>
      <c r="AA53" s="75">
        <v>0</v>
      </c>
      <c r="AB53" s="75">
        <v>0</v>
      </c>
      <c r="AC53" s="75">
        <v>253</v>
      </c>
      <c r="AD53" s="75">
        <v>0</v>
      </c>
      <c r="AE53" s="75">
        <v>0</v>
      </c>
      <c r="AF53" s="75">
        <v>0</v>
      </c>
    </row>
    <row r="54" s="9" customFormat="1" ht="15.6" customHeight="1" spans="1:32">
      <c r="A54" s="31">
        <f t="shared" ref="A54:A58" si="11">A52</f>
        <v>608</v>
      </c>
      <c r="B54" s="40" t="s">
        <v>135</v>
      </c>
      <c r="C54" s="31" t="s">
        <v>202</v>
      </c>
      <c r="D54" s="41" t="s">
        <v>109</v>
      </c>
      <c r="E54" s="42" t="s">
        <v>203</v>
      </c>
      <c r="F54" s="42" t="s">
        <v>202</v>
      </c>
      <c r="G54" s="69"/>
      <c r="H54" s="21">
        <v>1</v>
      </c>
      <c r="I54" s="21">
        <v>1</v>
      </c>
      <c r="J54" s="380">
        <v>0</v>
      </c>
      <c r="K54" s="21">
        <v>1</v>
      </c>
      <c r="L54" s="21">
        <v>0</v>
      </c>
      <c r="M54" s="380">
        <v>0</v>
      </c>
      <c r="N54" s="21">
        <v>1</v>
      </c>
      <c r="O54" s="31">
        <f t="shared" si="10"/>
        <v>75</v>
      </c>
      <c r="P54" s="9">
        <v>230</v>
      </c>
      <c r="Q54" s="9">
        <v>253</v>
      </c>
      <c r="R54" s="9">
        <v>39000</v>
      </c>
      <c r="S54" s="9">
        <v>259.9</v>
      </c>
      <c r="T54" s="9">
        <v>100</v>
      </c>
      <c r="U54" s="9">
        <v>0</v>
      </c>
      <c r="V54" s="9">
        <v>0</v>
      </c>
      <c r="W54" s="9">
        <v>207</v>
      </c>
      <c r="X54" s="9">
        <v>9000</v>
      </c>
      <c r="Y54" s="9">
        <v>175</v>
      </c>
      <c r="Z54" s="9">
        <v>60</v>
      </c>
      <c r="AA54" s="9">
        <v>0</v>
      </c>
      <c r="AB54" s="9">
        <v>0</v>
      </c>
      <c r="AC54" s="9">
        <v>253</v>
      </c>
      <c r="AD54" s="9">
        <v>0</v>
      </c>
      <c r="AE54" s="9">
        <v>0</v>
      </c>
      <c r="AF54" s="9">
        <v>0</v>
      </c>
    </row>
    <row r="55" s="8" customFormat="1" ht="15.6" customHeight="1" spans="1:32">
      <c r="A55" s="62"/>
      <c r="B55" s="63"/>
      <c r="C55" s="62"/>
      <c r="D55" s="64"/>
      <c r="E55" s="65" t="s">
        <v>204</v>
      </c>
      <c r="F55" s="65"/>
      <c r="G55" s="490"/>
      <c r="H55" s="8">
        <v>1</v>
      </c>
      <c r="I55" s="8">
        <v>1</v>
      </c>
      <c r="J55" s="482">
        <v>0</v>
      </c>
      <c r="K55" s="8">
        <v>1</v>
      </c>
      <c r="L55" s="8">
        <v>1</v>
      </c>
      <c r="M55" s="482">
        <v>0</v>
      </c>
      <c r="N55" s="8">
        <v>1</v>
      </c>
      <c r="O55" s="8">
        <f t="shared" si="10"/>
        <v>91</v>
      </c>
      <c r="P55" s="8">
        <v>230</v>
      </c>
      <c r="Q55" s="8">
        <v>253</v>
      </c>
      <c r="R55" s="88" t="s">
        <v>650</v>
      </c>
      <c r="S55" s="8">
        <v>264.5</v>
      </c>
      <c r="T55" s="88" t="s">
        <v>651</v>
      </c>
      <c r="U55" s="8" t="s">
        <v>181</v>
      </c>
      <c r="V55" s="8" t="s">
        <v>181</v>
      </c>
      <c r="W55" s="8">
        <v>195.5</v>
      </c>
      <c r="X55" s="88" t="s">
        <v>652</v>
      </c>
      <c r="Y55" s="88">
        <v>184</v>
      </c>
      <c r="Z55" s="88" t="s">
        <v>653</v>
      </c>
      <c r="AA55" s="88" t="s">
        <v>181</v>
      </c>
      <c r="AB55" s="88" t="s">
        <v>181</v>
      </c>
      <c r="AC55" s="88" t="s">
        <v>181</v>
      </c>
      <c r="AD55" s="8">
        <v>0</v>
      </c>
      <c r="AE55" s="8">
        <v>0</v>
      </c>
      <c r="AF55" s="8">
        <v>0</v>
      </c>
    </row>
    <row r="56" s="9" customFormat="1" ht="15.6" customHeight="1" spans="1:32">
      <c r="A56" s="31">
        <f t="shared" si="11"/>
        <v>608</v>
      </c>
      <c r="B56" s="40" t="s">
        <v>135</v>
      </c>
      <c r="C56" s="31" t="s">
        <v>202</v>
      </c>
      <c r="D56" s="41" t="s">
        <v>120</v>
      </c>
      <c r="E56" s="42" t="s">
        <v>206</v>
      </c>
      <c r="F56" s="42" t="s">
        <v>207</v>
      </c>
      <c r="G56" s="69"/>
      <c r="H56" s="21">
        <v>1</v>
      </c>
      <c r="I56" s="21">
        <v>1</v>
      </c>
      <c r="J56" s="380">
        <v>0</v>
      </c>
      <c r="K56" s="21">
        <v>1</v>
      </c>
      <c r="L56" s="21">
        <v>1</v>
      </c>
      <c r="M56" s="380">
        <v>0</v>
      </c>
      <c r="N56" s="31">
        <v>1</v>
      </c>
      <c r="O56" s="31">
        <f t="shared" si="10"/>
        <v>91</v>
      </c>
      <c r="P56" s="9">
        <v>230</v>
      </c>
      <c r="Q56" s="9">
        <v>253</v>
      </c>
      <c r="R56" s="9">
        <v>60000</v>
      </c>
      <c r="S56" s="9">
        <v>264.5</v>
      </c>
      <c r="T56" s="9">
        <v>200</v>
      </c>
      <c r="U56" s="9">
        <v>0</v>
      </c>
      <c r="V56" s="9">
        <v>0</v>
      </c>
      <c r="W56" s="9">
        <v>195.5</v>
      </c>
      <c r="X56" s="9">
        <v>50000</v>
      </c>
      <c r="Y56" s="9">
        <v>184</v>
      </c>
      <c r="Z56" s="9">
        <v>100</v>
      </c>
      <c r="AA56" s="9">
        <v>0</v>
      </c>
      <c r="AB56" s="9">
        <v>0</v>
      </c>
      <c r="AC56" s="9">
        <v>253</v>
      </c>
      <c r="AD56" s="9">
        <v>0</v>
      </c>
      <c r="AE56" s="9">
        <v>0</v>
      </c>
      <c r="AF56" s="9">
        <v>0</v>
      </c>
    </row>
    <row r="57" s="8" customFormat="1" ht="15.6" customHeight="1" spans="1:32">
      <c r="A57" s="67"/>
      <c r="B57" s="63"/>
      <c r="C57" s="62"/>
      <c r="D57" s="64"/>
      <c r="E57" s="65" t="s">
        <v>192</v>
      </c>
      <c r="F57" s="76"/>
      <c r="G57" s="490"/>
      <c r="H57" s="482">
        <v>1</v>
      </c>
      <c r="I57" s="482">
        <v>1</v>
      </c>
      <c r="J57" s="482">
        <v>0</v>
      </c>
      <c r="K57" s="482">
        <v>1</v>
      </c>
      <c r="L57" s="482">
        <v>0</v>
      </c>
      <c r="M57" s="482">
        <v>0</v>
      </c>
      <c r="N57" s="482">
        <v>1</v>
      </c>
      <c r="O57" s="482">
        <f t="shared" si="10"/>
        <v>75</v>
      </c>
      <c r="P57" s="8">
        <v>230</v>
      </c>
      <c r="Q57" s="8" t="s">
        <v>654</v>
      </c>
      <c r="R57" s="8" t="s">
        <v>655</v>
      </c>
      <c r="S57" s="8" t="s">
        <v>656</v>
      </c>
      <c r="T57" s="8" t="s">
        <v>657</v>
      </c>
      <c r="U57" s="8">
        <v>0</v>
      </c>
      <c r="V57" s="8">
        <v>0</v>
      </c>
      <c r="W57" s="8" t="s">
        <v>658</v>
      </c>
      <c r="X57" s="8" t="s">
        <v>659</v>
      </c>
      <c r="Y57" s="8">
        <v>0</v>
      </c>
      <c r="Z57" s="8">
        <v>0</v>
      </c>
      <c r="AA57" s="8">
        <v>0</v>
      </c>
      <c r="AB57" s="8">
        <v>0</v>
      </c>
      <c r="AC57" s="8">
        <v>253</v>
      </c>
      <c r="AD57" s="8">
        <v>0</v>
      </c>
      <c r="AE57" s="8">
        <v>0</v>
      </c>
      <c r="AF57" s="8">
        <v>0</v>
      </c>
    </row>
    <row r="58" s="9" customFormat="1" ht="15.6" customHeight="1" spans="1:32">
      <c r="A58" s="57">
        <f t="shared" si="11"/>
        <v>608</v>
      </c>
      <c r="B58" s="58" t="s">
        <v>135</v>
      </c>
      <c r="C58" s="59" t="s">
        <v>202</v>
      </c>
      <c r="D58" s="60" t="s">
        <v>126</v>
      </c>
      <c r="E58" s="61" t="s">
        <v>212</v>
      </c>
      <c r="F58" s="77" t="s">
        <v>213</v>
      </c>
      <c r="G58" s="69"/>
      <c r="H58" s="21">
        <v>1</v>
      </c>
      <c r="I58" s="21">
        <v>1</v>
      </c>
      <c r="J58" s="380">
        <v>0</v>
      </c>
      <c r="K58" s="21">
        <v>1</v>
      </c>
      <c r="L58" s="21">
        <v>0</v>
      </c>
      <c r="M58" s="380">
        <v>0</v>
      </c>
      <c r="N58" s="59">
        <v>1</v>
      </c>
      <c r="O58" s="31">
        <f t="shared" si="10"/>
        <v>75</v>
      </c>
      <c r="P58" s="9">
        <v>230</v>
      </c>
      <c r="Q58" s="9">
        <v>253</v>
      </c>
      <c r="R58" s="9">
        <v>60000</v>
      </c>
      <c r="S58" s="9">
        <v>264.5</v>
      </c>
      <c r="T58" s="9">
        <v>200</v>
      </c>
      <c r="U58" s="9">
        <v>0</v>
      </c>
      <c r="V58" s="9">
        <v>0</v>
      </c>
      <c r="W58" s="9">
        <v>195.5</v>
      </c>
      <c r="X58" s="9">
        <v>50000</v>
      </c>
      <c r="Y58" s="9">
        <v>0</v>
      </c>
      <c r="Z58" s="9">
        <v>0</v>
      </c>
      <c r="AA58" s="9">
        <v>0</v>
      </c>
      <c r="AB58" s="9">
        <v>0</v>
      </c>
      <c r="AC58" s="9">
        <v>253</v>
      </c>
      <c r="AD58" s="9">
        <v>0</v>
      </c>
      <c r="AE58" s="9">
        <v>0</v>
      </c>
      <c r="AF58" s="9">
        <v>0</v>
      </c>
    </row>
    <row r="59" s="8" customFormat="1" ht="15.6" customHeight="1" spans="1:32">
      <c r="A59" s="67"/>
      <c r="B59" s="63"/>
      <c r="C59" s="62"/>
      <c r="D59" s="64"/>
      <c r="E59" s="65" t="s">
        <v>192</v>
      </c>
      <c r="F59" s="76"/>
      <c r="G59" s="490"/>
      <c r="H59" s="482">
        <v>1</v>
      </c>
      <c r="I59" s="482">
        <v>1</v>
      </c>
      <c r="J59" s="482">
        <v>0</v>
      </c>
      <c r="K59" s="482">
        <v>1</v>
      </c>
      <c r="L59" s="482">
        <v>0</v>
      </c>
      <c r="M59" s="482">
        <v>0</v>
      </c>
      <c r="N59" s="482">
        <v>1</v>
      </c>
      <c r="O59" s="482">
        <f t="shared" si="10"/>
        <v>75</v>
      </c>
      <c r="P59" s="8">
        <v>230</v>
      </c>
      <c r="Q59" s="8" t="s">
        <v>654</v>
      </c>
      <c r="R59" s="8" t="s">
        <v>655</v>
      </c>
      <c r="S59" s="8" t="s">
        <v>656</v>
      </c>
      <c r="T59" s="8" t="s">
        <v>657</v>
      </c>
      <c r="U59" s="8">
        <v>0</v>
      </c>
      <c r="V59" s="8">
        <v>0</v>
      </c>
      <c r="W59" s="8" t="s">
        <v>658</v>
      </c>
      <c r="X59" s="8" t="s">
        <v>659</v>
      </c>
      <c r="Y59" s="8">
        <v>0</v>
      </c>
      <c r="Z59" s="8">
        <v>0</v>
      </c>
      <c r="AA59" s="8">
        <v>0</v>
      </c>
      <c r="AB59" s="8">
        <v>0</v>
      </c>
      <c r="AC59" s="8">
        <v>253</v>
      </c>
      <c r="AD59" s="8">
        <v>0</v>
      </c>
      <c r="AE59" s="8">
        <v>0</v>
      </c>
      <c r="AF59" s="8">
        <v>0</v>
      </c>
    </row>
    <row r="60" s="9" customFormat="1" ht="15.6" customHeight="1" spans="1:32">
      <c r="A60" s="57">
        <f>A56</f>
        <v>608</v>
      </c>
      <c r="B60" s="58" t="s">
        <v>135</v>
      </c>
      <c r="C60" s="59" t="s">
        <v>202</v>
      </c>
      <c r="D60" s="60" t="s">
        <v>129</v>
      </c>
      <c r="E60" s="61" t="s">
        <v>214</v>
      </c>
      <c r="F60" s="77" t="s">
        <v>215</v>
      </c>
      <c r="G60" s="69"/>
      <c r="H60" s="21">
        <v>1</v>
      </c>
      <c r="I60" s="21">
        <v>1</v>
      </c>
      <c r="J60" s="380">
        <v>0</v>
      </c>
      <c r="K60" s="21">
        <v>1</v>
      </c>
      <c r="L60" s="21">
        <v>0</v>
      </c>
      <c r="M60" s="380">
        <v>0</v>
      </c>
      <c r="N60" s="59">
        <v>1</v>
      </c>
      <c r="O60" s="31">
        <f t="shared" si="10"/>
        <v>75</v>
      </c>
      <c r="P60" s="9">
        <v>230</v>
      </c>
      <c r="Q60" s="9">
        <v>253</v>
      </c>
      <c r="R60" s="9">
        <v>60000</v>
      </c>
      <c r="S60" s="9">
        <v>264.5</v>
      </c>
      <c r="T60" s="9">
        <v>200</v>
      </c>
      <c r="U60" s="9">
        <v>0</v>
      </c>
      <c r="V60" s="9">
        <v>0</v>
      </c>
      <c r="W60" s="9">
        <v>195.5</v>
      </c>
      <c r="X60" s="9">
        <v>50000</v>
      </c>
      <c r="Y60" s="9">
        <v>0</v>
      </c>
      <c r="Z60" s="9">
        <v>0</v>
      </c>
      <c r="AA60" s="9">
        <v>0</v>
      </c>
      <c r="AB60" s="9">
        <v>0</v>
      </c>
      <c r="AC60" s="9">
        <v>253</v>
      </c>
      <c r="AD60" s="9">
        <v>0</v>
      </c>
      <c r="AE60" s="9">
        <v>0</v>
      </c>
      <c r="AF60" s="9">
        <v>0</v>
      </c>
    </row>
    <row r="61" s="8" customFormat="1" ht="17.5" spans="1:32">
      <c r="A61" s="62"/>
      <c r="B61" s="63"/>
      <c r="C61" s="62"/>
      <c r="D61" s="64"/>
      <c r="E61" s="65" t="s">
        <v>216</v>
      </c>
      <c r="F61" s="65"/>
      <c r="G61" s="490"/>
      <c r="H61" s="482">
        <v>1</v>
      </c>
      <c r="I61" s="482">
        <v>0</v>
      </c>
      <c r="J61" s="482">
        <v>0</v>
      </c>
      <c r="K61" s="482">
        <v>1</v>
      </c>
      <c r="L61" s="482">
        <v>0</v>
      </c>
      <c r="M61" s="482">
        <v>0</v>
      </c>
      <c r="N61" s="482">
        <v>1</v>
      </c>
      <c r="O61" s="62">
        <f t="shared" si="10"/>
        <v>73</v>
      </c>
      <c r="P61" s="8">
        <v>230</v>
      </c>
      <c r="Q61" s="8" t="s">
        <v>660</v>
      </c>
      <c r="R61" s="8" t="s">
        <v>661</v>
      </c>
      <c r="S61" s="8">
        <v>0</v>
      </c>
      <c r="T61" s="8">
        <v>0</v>
      </c>
      <c r="U61" s="8">
        <v>0</v>
      </c>
      <c r="V61" s="8">
        <v>0</v>
      </c>
      <c r="W61" s="8" t="s">
        <v>662</v>
      </c>
      <c r="X61" s="8" t="s">
        <v>661</v>
      </c>
      <c r="Y61" s="8">
        <v>0</v>
      </c>
      <c r="Z61" s="8">
        <v>0</v>
      </c>
      <c r="AA61" s="8">
        <v>0</v>
      </c>
      <c r="AB61" s="8">
        <v>0</v>
      </c>
      <c r="AC61" s="8">
        <v>253</v>
      </c>
      <c r="AD61" s="8">
        <v>0</v>
      </c>
      <c r="AE61" s="8">
        <v>0</v>
      </c>
      <c r="AF61" s="8">
        <v>0</v>
      </c>
    </row>
    <row r="62" s="9" customFormat="1" ht="15.6" customHeight="1" spans="1:32">
      <c r="A62" s="31">
        <f>A56</f>
        <v>608</v>
      </c>
      <c r="B62" s="40" t="s">
        <v>138</v>
      </c>
      <c r="C62" s="31" t="s">
        <v>223</v>
      </c>
      <c r="D62" s="41" t="s">
        <v>109</v>
      </c>
      <c r="E62" s="42" t="s">
        <v>224</v>
      </c>
      <c r="F62" s="42" t="s">
        <v>223</v>
      </c>
      <c r="G62" s="69"/>
      <c r="H62" s="21">
        <v>1</v>
      </c>
      <c r="I62" s="31">
        <v>0</v>
      </c>
      <c r="J62" s="380">
        <v>0</v>
      </c>
      <c r="K62" s="21">
        <v>1</v>
      </c>
      <c r="L62" s="380">
        <v>0</v>
      </c>
      <c r="M62" s="380">
        <v>0</v>
      </c>
      <c r="N62" s="21">
        <v>1</v>
      </c>
      <c r="O62" s="31">
        <f t="shared" si="10"/>
        <v>73</v>
      </c>
      <c r="P62" s="9">
        <v>230</v>
      </c>
      <c r="Q62" s="9">
        <v>264.5</v>
      </c>
      <c r="R62" s="9">
        <v>400</v>
      </c>
      <c r="S62" s="9">
        <v>273</v>
      </c>
      <c r="T62" s="9">
        <v>20</v>
      </c>
      <c r="U62" s="9">
        <v>0</v>
      </c>
      <c r="V62" s="9">
        <v>0</v>
      </c>
      <c r="W62" s="9">
        <v>184</v>
      </c>
      <c r="X62" s="9">
        <v>400</v>
      </c>
      <c r="Y62" s="9">
        <v>115</v>
      </c>
      <c r="Z62" s="9">
        <v>20</v>
      </c>
      <c r="AA62" s="9">
        <v>0</v>
      </c>
      <c r="AB62" s="9">
        <v>0</v>
      </c>
      <c r="AC62" s="9">
        <v>253</v>
      </c>
      <c r="AD62" s="9">
        <v>0</v>
      </c>
      <c r="AE62" s="9">
        <v>0</v>
      </c>
      <c r="AF62" s="9">
        <v>0</v>
      </c>
    </row>
    <row r="63" s="8" customFormat="1" ht="17.5" spans="1:32">
      <c r="A63" s="62"/>
      <c r="B63" s="63"/>
      <c r="C63" s="62"/>
      <c r="D63" s="64"/>
      <c r="E63" s="65" t="s">
        <v>225</v>
      </c>
      <c r="F63" s="65"/>
      <c r="G63" s="490"/>
      <c r="H63" s="482">
        <v>1</v>
      </c>
      <c r="I63" s="482">
        <v>0</v>
      </c>
      <c r="J63" s="482">
        <v>0</v>
      </c>
      <c r="K63" s="482">
        <v>1</v>
      </c>
      <c r="L63" s="482">
        <v>0</v>
      </c>
      <c r="M63" s="482">
        <v>0</v>
      </c>
      <c r="N63" s="482">
        <v>1</v>
      </c>
      <c r="O63" s="62">
        <f t="shared" si="10"/>
        <v>73</v>
      </c>
      <c r="P63" s="8">
        <v>230</v>
      </c>
      <c r="Q63" s="8" t="s">
        <v>660</v>
      </c>
      <c r="R63" s="8" t="s">
        <v>661</v>
      </c>
      <c r="S63" s="8">
        <v>0</v>
      </c>
      <c r="T63" s="8">
        <v>0</v>
      </c>
      <c r="U63" s="8">
        <v>0</v>
      </c>
      <c r="V63" s="8">
        <v>0</v>
      </c>
      <c r="W63" s="8" t="s">
        <v>662</v>
      </c>
      <c r="X63" s="8" t="s">
        <v>661</v>
      </c>
      <c r="Y63" s="8">
        <v>0</v>
      </c>
      <c r="Z63" s="8">
        <v>0</v>
      </c>
      <c r="AA63" s="8">
        <v>0</v>
      </c>
      <c r="AB63" s="8">
        <v>0</v>
      </c>
      <c r="AC63" s="8">
        <v>253</v>
      </c>
      <c r="AD63" s="8">
        <v>0</v>
      </c>
      <c r="AE63" s="8">
        <v>0</v>
      </c>
      <c r="AF63" s="8">
        <v>0</v>
      </c>
    </row>
    <row r="64" s="9" customFormat="1" ht="15.6" customHeight="1" spans="1:32">
      <c r="A64" s="31">
        <f t="shared" ref="A64:A68" si="12">A62</f>
        <v>608</v>
      </c>
      <c r="B64" s="40" t="s">
        <v>138</v>
      </c>
      <c r="C64" s="31" t="s">
        <v>223</v>
      </c>
      <c r="D64" s="41" t="s">
        <v>120</v>
      </c>
      <c r="E64" s="42" t="s">
        <v>226</v>
      </c>
      <c r="F64" s="42" t="s">
        <v>227</v>
      </c>
      <c r="G64" s="69"/>
      <c r="H64" s="21">
        <v>1</v>
      </c>
      <c r="I64" s="31">
        <v>0</v>
      </c>
      <c r="J64" s="31">
        <v>0</v>
      </c>
      <c r="K64" s="21">
        <v>1</v>
      </c>
      <c r="L64" s="380">
        <v>0</v>
      </c>
      <c r="M64" s="380">
        <v>0</v>
      </c>
      <c r="N64" s="21">
        <v>1</v>
      </c>
      <c r="O64" s="31">
        <f t="shared" si="10"/>
        <v>73</v>
      </c>
      <c r="P64" s="9">
        <v>230</v>
      </c>
      <c r="Q64" s="9">
        <v>264.5</v>
      </c>
      <c r="R64" s="9">
        <v>400</v>
      </c>
      <c r="S64" s="9">
        <v>273</v>
      </c>
      <c r="T64" s="9">
        <v>20</v>
      </c>
      <c r="U64" s="9">
        <v>0</v>
      </c>
      <c r="V64" s="9">
        <v>0</v>
      </c>
      <c r="W64" s="9">
        <v>184</v>
      </c>
      <c r="X64" s="9">
        <v>400</v>
      </c>
      <c r="Y64" s="9">
        <v>115</v>
      </c>
      <c r="Z64" s="9">
        <v>20</v>
      </c>
      <c r="AA64" s="9">
        <v>0</v>
      </c>
      <c r="AB64" s="9">
        <v>0</v>
      </c>
      <c r="AC64" s="9">
        <v>253</v>
      </c>
      <c r="AD64" s="9">
        <v>0</v>
      </c>
      <c r="AE64" s="9">
        <v>0</v>
      </c>
      <c r="AF64" s="9">
        <v>0</v>
      </c>
    </row>
    <row r="65" s="75" customFormat="1" ht="17.5" spans="1:32">
      <c r="A65" s="70"/>
      <c r="B65" s="71"/>
      <c r="C65" s="70"/>
      <c r="D65" s="72"/>
      <c r="E65" s="73" t="s">
        <v>351</v>
      </c>
      <c r="F65" s="73" t="s">
        <v>228</v>
      </c>
      <c r="G65" s="491"/>
      <c r="H65" s="481">
        <v>1</v>
      </c>
      <c r="I65" s="481">
        <v>0</v>
      </c>
      <c r="J65" s="481">
        <v>0</v>
      </c>
      <c r="K65" s="481">
        <v>1</v>
      </c>
      <c r="L65" s="481">
        <v>0</v>
      </c>
      <c r="M65" s="481">
        <v>0</v>
      </c>
      <c r="N65" s="481">
        <v>1</v>
      </c>
      <c r="O65" s="70">
        <f t="shared" si="10"/>
        <v>73</v>
      </c>
      <c r="P65" s="75">
        <v>230</v>
      </c>
      <c r="Q65" s="90" t="s">
        <v>644</v>
      </c>
      <c r="R65" s="90" t="s">
        <v>663</v>
      </c>
      <c r="S65" s="75">
        <v>0</v>
      </c>
      <c r="T65" s="75">
        <v>0</v>
      </c>
      <c r="U65" s="75">
        <v>0</v>
      </c>
      <c r="V65" s="75">
        <v>0</v>
      </c>
      <c r="W65" s="90" t="s">
        <v>664</v>
      </c>
      <c r="X65" s="90" t="s">
        <v>665</v>
      </c>
      <c r="Y65" s="75">
        <v>0</v>
      </c>
      <c r="Z65" s="75">
        <v>0</v>
      </c>
      <c r="AA65" s="75">
        <v>0</v>
      </c>
      <c r="AB65" s="75">
        <v>0</v>
      </c>
      <c r="AC65" s="75">
        <v>253</v>
      </c>
      <c r="AD65" s="75">
        <v>0</v>
      </c>
      <c r="AE65" s="75">
        <v>0</v>
      </c>
      <c r="AF65" s="75">
        <v>0</v>
      </c>
    </row>
    <row r="66" s="9" customFormat="1" ht="15.6" customHeight="1" spans="1:32">
      <c r="A66" s="31">
        <f t="shared" si="12"/>
        <v>608</v>
      </c>
      <c r="B66" s="40" t="s">
        <v>231</v>
      </c>
      <c r="C66" s="31" t="s">
        <v>228</v>
      </c>
      <c r="D66" s="41" t="s">
        <v>109</v>
      </c>
      <c r="E66" s="42" t="s">
        <v>232</v>
      </c>
      <c r="F66" s="42" t="s">
        <v>228</v>
      </c>
      <c r="G66" s="69"/>
      <c r="H66" s="21">
        <v>1</v>
      </c>
      <c r="I66" s="21">
        <v>0</v>
      </c>
      <c r="J66" s="380">
        <v>0</v>
      </c>
      <c r="K66" s="21">
        <v>1</v>
      </c>
      <c r="L66" s="21">
        <v>0</v>
      </c>
      <c r="M66" s="380">
        <v>0</v>
      </c>
      <c r="N66" s="21">
        <v>1</v>
      </c>
      <c r="O66" s="31">
        <f t="shared" si="10"/>
        <v>73</v>
      </c>
      <c r="P66" s="9">
        <v>230</v>
      </c>
      <c r="Q66" s="9">
        <v>253</v>
      </c>
      <c r="R66" s="9">
        <v>1400</v>
      </c>
      <c r="S66" s="9">
        <v>273</v>
      </c>
      <c r="T66" s="9">
        <v>60</v>
      </c>
      <c r="U66" s="9">
        <v>0</v>
      </c>
      <c r="V66" s="9">
        <v>0</v>
      </c>
      <c r="W66" s="9">
        <v>184</v>
      </c>
      <c r="X66" s="9">
        <v>1400</v>
      </c>
      <c r="Y66" s="9">
        <v>175</v>
      </c>
      <c r="Z66" s="9">
        <v>60</v>
      </c>
      <c r="AA66" s="9">
        <v>0</v>
      </c>
      <c r="AB66" s="9">
        <v>0</v>
      </c>
      <c r="AC66" s="9">
        <v>253</v>
      </c>
      <c r="AD66" s="9">
        <v>0</v>
      </c>
      <c r="AE66" s="9">
        <v>0</v>
      </c>
      <c r="AF66" s="9">
        <v>0</v>
      </c>
    </row>
    <row r="67" s="11" customFormat="1" ht="15.6" customHeight="1" spans="1:32">
      <c r="A67" s="107"/>
      <c r="B67" s="71"/>
      <c r="C67" s="70"/>
      <c r="D67" s="72"/>
      <c r="E67" s="73"/>
      <c r="F67" s="108"/>
      <c r="G67" s="109"/>
      <c r="H67" s="110"/>
      <c r="I67" s="141"/>
      <c r="J67" s="110"/>
      <c r="K67" s="141"/>
      <c r="L67" s="141"/>
      <c r="M67" s="141"/>
      <c r="N67" s="141"/>
      <c r="O67" s="110"/>
      <c r="P67" s="141"/>
      <c r="Q67" s="141"/>
      <c r="R67" s="141"/>
      <c r="S67" s="110"/>
      <c r="T67" s="10"/>
      <c r="U67" s="10"/>
      <c r="V67" s="154"/>
      <c r="AD67" s="75">
        <v>0</v>
      </c>
      <c r="AE67" s="75">
        <v>0</v>
      </c>
      <c r="AF67" s="75">
        <v>0</v>
      </c>
    </row>
    <row r="68" customFormat="1" ht="15.6" customHeight="1" spans="1:32">
      <c r="A68" s="48">
        <f t="shared" si="12"/>
        <v>608</v>
      </c>
      <c r="B68" s="40"/>
      <c r="C68" s="31" t="s">
        <v>228</v>
      </c>
      <c r="D68" s="41" t="s">
        <v>120</v>
      </c>
      <c r="E68" s="42" t="s">
        <v>233</v>
      </c>
      <c r="F68" s="42" t="s">
        <v>234</v>
      </c>
      <c r="G68" s="111"/>
      <c r="H68" s="112"/>
      <c r="I68" s="143"/>
      <c r="J68" s="112"/>
      <c r="K68" s="143"/>
      <c r="L68" s="143"/>
      <c r="M68" s="143"/>
      <c r="N68" s="143"/>
      <c r="O68" s="112"/>
      <c r="P68" s="143"/>
      <c r="Q68" s="143"/>
      <c r="R68" s="143"/>
      <c r="S68" s="112"/>
      <c r="T68" s="12"/>
      <c r="U68" s="12"/>
      <c r="V68" s="156"/>
      <c r="AD68" s="9">
        <v>0</v>
      </c>
      <c r="AE68" s="9">
        <v>0</v>
      </c>
      <c r="AF68" s="9">
        <v>0</v>
      </c>
    </row>
    <row r="69" s="11" customFormat="1" ht="15.6" customHeight="1" spans="1:32">
      <c r="A69" s="107"/>
      <c r="B69" s="71"/>
      <c r="C69" s="70"/>
      <c r="D69" s="72"/>
      <c r="E69" s="73"/>
      <c r="F69" s="108"/>
      <c r="G69" s="109"/>
      <c r="H69" s="110"/>
      <c r="I69" s="141"/>
      <c r="J69" s="110"/>
      <c r="K69" s="141"/>
      <c r="L69" s="141"/>
      <c r="M69" s="141"/>
      <c r="N69" s="141"/>
      <c r="O69" s="110"/>
      <c r="P69" s="141"/>
      <c r="Q69" s="141"/>
      <c r="R69" s="141"/>
      <c r="S69" s="110"/>
      <c r="T69" s="10"/>
      <c r="U69" s="10"/>
      <c r="V69" s="154"/>
      <c r="AD69" s="75">
        <v>0</v>
      </c>
      <c r="AE69" s="75">
        <v>0</v>
      </c>
      <c r="AF69" s="75">
        <v>0</v>
      </c>
    </row>
    <row r="70" customFormat="1" ht="15.6" customHeight="1" spans="1:32">
      <c r="A70" s="48">
        <f>A68</f>
        <v>608</v>
      </c>
      <c r="B70" s="40"/>
      <c r="C70" s="31" t="s">
        <v>228</v>
      </c>
      <c r="D70" s="41" t="s">
        <v>126</v>
      </c>
      <c r="E70" s="42" t="s">
        <v>235</v>
      </c>
      <c r="F70" s="42" t="s">
        <v>236</v>
      </c>
      <c r="G70" s="111"/>
      <c r="H70" s="112"/>
      <c r="I70" s="143"/>
      <c r="J70" s="112"/>
      <c r="K70" s="143"/>
      <c r="L70" s="143"/>
      <c r="M70" s="143"/>
      <c r="N70" s="143"/>
      <c r="O70" s="112"/>
      <c r="P70" s="143"/>
      <c r="Q70" s="143"/>
      <c r="R70" s="143"/>
      <c r="S70" s="112"/>
      <c r="T70" s="12"/>
      <c r="U70" s="12"/>
      <c r="V70" s="156"/>
      <c r="AD70" s="9">
        <v>0</v>
      </c>
      <c r="AE70" s="9">
        <v>0</v>
      </c>
      <c r="AF70" s="9">
        <v>0</v>
      </c>
    </row>
    <row r="71" s="75" customFormat="1" ht="17.5" spans="1:32">
      <c r="A71" s="70"/>
      <c r="B71" s="71"/>
      <c r="C71" s="70"/>
      <c r="D71" s="72"/>
      <c r="E71" s="73" t="s">
        <v>237</v>
      </c>
      <c r="F71" s="73" t="s">
        <v>238</v>
      </c>
      <c r="G71" s="491"/>
      <c r="H71" s="481">
        <v>1</v>
      </c>
      <c r="I71" s="481">
        <v>0</v>
      </c>
      <c r="J71" s="481">
        <v>0</v>
      </c>
      <c r="K71" s="481">
        <v>1</v>
      </c>
      <c r="L71" s="481">
        <v>0</v>
      </c>
      <c r="M71" s="481">
        <v>0</v>
      </c>
      <c r="N71" s="481">
        <v>1</v>
      </c>
      <c r="O71" s="70">
        <f>H71+I71*2+J71*4+K71*8+L71*16+M71*32+N71*64</f>
        <v>73</v>
      </c>
      <c r="P71" s="75">
        <v>230</v>
      </c>
      <c r="Q71" s="90" t="s">
        <v>666</v>
      </c>
      <c r="R71" s="90" t="s">
        <v>636</v>
      </c>
      <c r="S71" s="75">
        <v>0</v>
      </c>
      <c r="T71" s="75">
        <v>0</v>
      </c>
      <c r="U71" s="75">
        <v>0</v>
      </c>
      <c r="V71" s="75">
        <v>0</v>
      </c>
      <c r="W71" s="90" t="s">
        <v>664</v>
      </c>
      <c r="X71" s="90" t="s">
        <v>636</v>
      </c>
      <c r="Y71" s="75">
        <v>0</v>
      </c>
      <c r="Z71" s="75">
        <v>0</v>
      </c>
      <c r="AA71" s="75">
        <v>0</v>
      </c>
      <c r="AB71" s="75">
        <v>0</v>
      </c>
      <c r="AC71" s="75">
        <v>253</v>
      </c>
      <c r="AD71" s="75">
        <v>0</v>
      </c>
      <c r="AE71" s="75">
        <v>0</v>
      </c>
      <c r="AF71" s="75">
        <v>0</v>
      </c>
    </row>
    <row r="72" s="9" customFormat="1" ht="15.6" customHeight="1" spans="1:32">
      <c r="A72" s="31">
        <f>A66</f>
        <v>608</v>
      </c>
      <c r="B72" s="40" t="s">
        <v>166</v>
      </c>
      <c r="C72" s="31" t="s">
        <v>238</v>
      </c>
      <c r="D72" s="41" t="s">
        <v>109</v>
      </c>
      <c r="E72" s="42" t="s">
        <v>239</v>
      </c>
      <c r="F72" s="42" t="s">
        <v>238</v>
      </c>
      <c r="G72" s="69"/>
      <c r="H72" s="21">
        <v>1</v>
      </c>
      <c r="I72" s="21">
        <v>0</v>
      </c>
      <c r="J72" s="380">
        <v>0</v>
      </c>
      <c r="K72" s="21">
        <v>1</v>
      </c>
      <c r="L72" s="21">
        <v>0</v>
      </c>
      <c r="M72" s="380">
        <v>0</v>
      </c>
      <c r="N72" s="21">
        <v>1</v>
      </c>
      <c r="O72" s="31">
        <f>H72+I72*2+J72*4+K72*8+L72*16+M72*32+N72*64</f>
        <v>73</v>
      </c>
      <c r="P72" s="9">
        <v>230</v>
      </c>
      <c r="Q72" s="9">
        <v>264.5</v>
      </c>
      <c r="R72" s="9">
        <v>140</v>
      </c>
      <c r="S72" s="9">
        <v>273</v>
      </c>
      <c r="T72" s="9">
        <v>20</v>
      </c>
      <c r="U72" s="9">
        <v>0</v>
      </c>
      <c r="V72" s="9">
        <v>0</v>
      </c>
      <c r="W72" s="9">
        <v>184</v>
      </c>
      <c r="X72" s="9">
        <v>140</v>
      </c>
      <c r="Y72" s="9">
        <v>175</v>
      </c>
      <c r="Z72" s="9">
        <v>20</v>
      </c>
      <c r="AA72" s="9">
        <v>0</v>
      </c>
      <c r="AB72" s="9">
        <v>0</v>
      </c>
      <c r="AC72" s="9">
        <v>253</v>
      </c>
      <c r="AD72" s="9">
        <v>0</v>
      </c>
      <c r="AE72" s="9">
        <v>0</v>
      </c>
      <c r="AF72" s="9">
        <v>0</v>
      </c>
    </row>
    <row r="73" s="11" customFormat="1" ht="15.6" customHeight="1" spans="1:32">
      <c r="A73" s="107"/>
      <c r="B73" s="71"/>
      <c r="C73" s="70"/>
      <c r="D73" s="72"/>
      <c r="E73" s="73"/>
      <c r="F73" s="73"/>
      <c r="G73" s="109"/>
      <c r="H73" s="110"/>
      <c r="I73" s="141"/>
      <c r="J73" s="110"/>
      <c r="K73" s="141"/>
      <c r="L73" s="141"/>
      <c r="M73" s="141"/>
      <c r="N73" s="145"/>
      <c r="O73" s="110"/>
      <c r="P73" s="141"/>
      <c r="Q73" s="141"/>
      <c r="R73" s="145"/>
      <c r="S73" s="110"/>
      <c r="T73" s="10"/>
      <c r="U73" s="10"/>
      <c r="V73" s="154"/>
      <c r="AD73" s="75">
        <v>0</v>
      </c>
      <c r="AE73" s="75">
        <v>0</v>
      </c>
      <c r="AF73" s="75">
        <v>0</v>
      </c>
    </row>
    <row r="74" customFormat="1" ht="15.6" customHeight="1" spans="1:32">
      <c r="A74" s="48">
        <f>A64</f>
        <v>608</v>
      </c>
      <c r="B74" s="40"/>
      <c r="C74" s="31" t="s">
        <v>238</v>
      </c>
      <c r="D74" s="41" t="s">
        <v>120</v>
      </c>
      <c r="E74" s="42" t="s">
        <v>240</v>
      </c>
      <c r="F74" s="42" t="s">
        <v>241</v>
      </c>
      <c r="G74" s="111"/>
      <c r="H74" s="112"/>
      <c r="I74" s="143"/>
      <c r="J74" s="112"/>
      <c r="K74" s="143"/>
      <c r="L74" s="143"/>
      <c r="M74" s="143"/>
      <c r="N74" s="146"/>
      <c r="O74" s="112"/>
      <c r="P74" s="143"/>
      <c r="Q74" s="143"/>
      <c r="R74" s="146"/>
      <c r="S74" s="112"/>
      <c r="T74" s="12"/>
      <c r="U74" s="12"/>
      <c r="V74" s="156"/>
      <c r="AD74" s="9">
        <v>0</v>
      </c>
      <c r="AE74" s="9">
        <v>0</v>
      </c>
      <c r="AF74" s="9">
        <v>0</v>
      </c>
    </row>
    <row r="75" s="49" customFormat="1" ht="17.5" spans="2:32">
      <c r="B75" s="35"/>
      <c r="D75" s="36"/>
      <c r="E75" s="37" t="s">
        <v>242</v>
      </c>
      <c r="F75" s="37"/>
      <c r="G75" s="270"/>
      <c r="H75" s="49">
        <v>1</v>
      </c>
      <c r="I75" s="49">
        <v>1</v>
      </c>
      <c r="J75" s="453">
        <v>0</v>
      </c>
      <c r="K75" s="49">
        <v>1</v>
      </c>
      <c r="L75" s="49">
        <v>0</v>
      </c>
      <c r="M75" s="453">
        <v>0</v>
      </c>
      <c r="N75" s="49">
        <v>0</v>
      </c>
      <c r="O75" s="34">
        <f>H75+I75*2+J75*4+K75*8+L75*16+M75*32+N75*64</f>
        <v>11</v>
      </c>
      <c r="P75" s="49">
        <v>230</v>
      </c>
      <c r="Q75" s="49">
        <v>262.2</v>
      </c>
      <c r="R75" s="49">
        <v>1000</v>
      </c>
      <c r="S75" s="49">
        <v>273.7</v>
      </c>
      <c r="T75" s="49">
        <v>500</v>
      </c>
      <c r="U75" s="39" t="s">
        <v>181</v>
      </c>
      <c r="V75" s="39" t="s">
        <v>181</v>
      </c>
      <c r="W75" s="49">
        <v>184</v>
      </c>
      <c r="X75" s="49" t="s">
        <v>667</v>
      </c>
      <c r="Y75" s="39" t="s">
        <v>181</v>
      </c>
      <c r="Z75" s="39" t="s">
        <v>181</v>
      </c>
      <c r="AA75" s="39" t="s">
        <v>181</v>
      </c>
      <c r="AB75" s="39" t="s">
        <v>181</v>
      </c>
      <c r="AC75" s="39" t="s">
        <v>181</v>
      </c>
      <c r="AD75" s="49">
        <v>0</v>
      </c>
      <c r="AE75" s="49">
        <v>0</v>
      </c>
      <c r="AF75" s="49">
        <v>0</v>
      </c>
    </row>
    <row r="76" s="9" customFormat="1" ht="15.6" customHeight="1" spans="1:32">
      <c r="A76" s="31">
        <f>A72</f>
        <v>608</v>
      </c>
      <c r="B76" s="113" t="s">
        <v>169</v>
      </c>
      <c r="C76" s="31" t="s">
        <v>244</v>
      </c>
      <c r="D76" s="41" t="s">
        <v>109</v>
      </c>
      <c r="E76" s="42" t="s">
        <v>245</v>
      </c>
      <c r="F76" s="42" t="s">
        <v>246</v>
      </c>
      <c r="G76" s="69"/>
      <c r="H76" s="21">
        <v>1</v>
      </c>
      <c r="I76" s="21">
        <v>1</v>
      </c>
      <c r="J76" s="380">
        <v>0</v>
      </c>
      <c r="K76" s="31">
        <v>1</v>
      </c>
      <c r="L76" s="31">
        <v>0</v>
      </c>
      <c r="M76" s="380">
        <v>0</v>
      </c>
      <c r="N76" s="21">
        <v>0</v>
      </c>
      <c r="O76" s="31">
        <f>H76+I76*2+J76*4+K76*8+L76*16+M76*32+N76*64</f>
        <v>11</v>
      </c>
      <c r="P76" s="9">
        <v>230</v>
      </c>
      <c r="Q76" s="9">
        <v>262.2</v>
      </c>
      <c r="R76" s="9">
        <v>1000</v>
      </c>
      <c r="S76" s="9">
        <v>273.7</v>
      </c>
      <c r="T76" s="9">
        <v>500</v>
      </c>
      <c r="U76" s="9">
        <v>0</v>
      </c>
      <c r="V76" s="9">
        <v>0</v>
      </c>
      <c r="W76" s="9">
        <v>184</v>
      </c>
      <c r="X76" s="9">
        <v>2500</v>
      </c>
      <c r="Y76" s="9">
        <v>0</v>
      </c>
      <c r="Z76" s="9">
        <v>0</v>
      </c>
      <c r="AA76" s="9">
        <v>0</v>
      </c>
      <c r="AB76" s="9">
        <v>0</v>
      </c>
      <c r="AC76" s="9">
        <v>253</v>
      </c>
      <c r="AD76" s="9">
        <v>0</v>
      </c>
      <c r="AE76" s="9">
        <v>0</v>
      </c>
      <c r="AF76" s="9">
        <v>0</v>
      </c>
    </row>
    <row r="77" s="49" customFormat="1" ht="17.5" spans="2:32">
      <c r="B77" s="35"/>
      <c r="D77" s="36"/>
      <c r="E77" s="37" t="s">
        <v>247</v>
      </c>
      <c r="F77" s="37"/>
      <c r="G77" s="270"/>
      <c r="H77" s="49">
        <v>1</v>
      </c>
      <c r="I77" s="49">
        <v>1</v>
      </c>
      <c r="J77" s="453">
        <v>0</v>
      </c>
      <c r="K77" s="49">
        <v>1</v>
      </c>
      <c r="L77" s="49">
        <v>0</v>
      </c>
      <c r="M77" s="453">
        <v>0</v>
      </c>
      <c r="N77" s="49">
        <v>0</v>
      </c>
      <c r="O77" s="34">
        <f>H77+I77*2+J77*4+K77*8+L77*16+M77*32+N77*64</f>
        <v>11</v>
      </c>
      <c r="P77" s="49">
        <v>230</v>
      </c>
      <c r="Q77" s="49">
        <v>262.2</v>
      </c>
      <c r="R77" s="49">
        <v>1000</v>
      </c>
      <c r="S77" s="49">
        <v>273.7</v>
      </c>
      <c r="T77" s="49">
        <v>500</v>
      </c>
      <c r="U77" s="39" t="s">
        <v>181</v>
      </c>
      <c r="V77" s="39" t="s">
        <v>181</v>
      </c>
      <c r="W77" s="49">
        <v>184</v>
      </c>
      <c r="X77" s="49" t="s">
        <v>667</v>
      </c>
      <c r="Y77" s="39" t="s">
        <v>181</v>
      </c>
      <c r="Z77" s="39" t="s">
        <v>181</v>
      </c>
      <c r="AA77" s="39" t="s">
        <v>181</v>
      </c>
      <c r="AB77" s="39" t="s">
        <v>181</v>
      </c>
      <c r="AC77" s="39" t="s">
        <v>181</v>
      </c>
      <c r="AD77" s="49">
        <v>0</v>
      </c>
      <c r="AE77" s="49">
        <v>0</v>
      </c>
      <c r="AF77" s="49">
        <v>0</v>
      </c>
    </row>
    <row r="78" s="9" customFormat="1" ht="15.6" customHeight="1" spans="1:32">
      <c r="A78" s="31">
        <f>A76</f>
        <v>608</v>
      </c>
      <c r="B78" s="113" t="s">
        <v>169</v>
      </c>
      <c r="C78" s="31" t="s">
        <v>244</v>
      </c>
      <c r="D78" s="41" t="s">
        <v>120</v>
      </c>
      <c r="E78" s="42" t="s">
        <v>248</v>
      </c>
      <c r="F78" s="42" t="s">
        <v>249</v>
      </c>
      <c r="G78" s="69"/>
      <c r="H78" s="21">
        <v>1</v>
      </c>
      <c r="I78" s="21">
        <v>1</v>
      </c>
      <c r="J78" s="380">
        <v>0</v>
      </c>
      <c r="K78" s="21">
        <v>1</v>
      </c>
      <c r="L78" s="21">
        <v>0</v>
      </c>
      <c r="M78" s="380">
        <v>0</v>
      </c>
      <c r="N78" s="21">
        <v>0</v>
      </c>
      <c r="O78" s="31">
        <f>H78+I78*2+J78*4+K78*8+L78*16+M78*32+N78*64</f>
        <v>11</v>
      </c>
      <c r="P78" s="9">
        <v>230</v>
      </c>
      <c r="Q78" s="9">
        <v>262.2</v>
      </c>
      <c r="R78" s="9">
        <v>1000</v>
      </c>
      <c r="S78" s="9">
        <v>273.7</v>
      </c>
      <c r="T78" s="9">
        <v>500</v>
      </c>
      <c r="U78" s="9">
        <v>0</v>
      </c>
      <c r="V78" s="9">
        <v>0</v>
      </c>
      <c r="W78" s="9">
        <v>184</v>
      </c>
      <c r="X78" s="9">
        <v>2500</v>
      </c>
      <c r="Y78" s="9">
        <v>0</v>
      </c>
      <c r="Z78" s="9">
        <v>0</v>
      </c>
      <c r="AA78" s="9">
        <v>0</v>
      </c>
      <c r="AB78" s="9">
        <v>0</v>
      </c>
      <c r="AC78" s="9">
        <v>253</v>
      </c>
      <c r="AD78" s="9">
        <v>0</v>
      </c>
      <c r="AE78" s="9">
        <v>0</v>
      </c>
      <c r="AF78" s="9">
        <v>0</v>
      </c>
    </row>
    <row r="79" s="49" customFormat="1" ht="15.6" customHeight="1" spans="1:32">
      <c r="A79" s="117"/>
      <c r="B79" s="35"/>
      <c r="D79" s="36"/>
      <c r="E79" s="37"/>
      <c r="F79" s="37"/>
      <c r="G79" s="270"/>
      <c r="J79" s="453"/>
      <c r="M79" s="453"/>
      <c r="O79" s="34"/>
      <c r="AD79" s="49">
        <v>0</v>
      </c>
      <c r="AE79" s="49">
        <v>0</v>
      </c>
      <c r="AF79" s="49">
        <v>0</v>
      </c>
    </row>
    <row r="80" s="9" customFormat="1" ht="15.6" customHeight="1" spans="1:32">
      <c r="A80" s="118">
        <f>A78</f>
        <v>608</v>
      </c>
      <c r="B80" s="113"/>
      <c r="C80" s="9" t="s">
        <v>244</v>
      </c>
      <c r="D80" s="114" t="s">
        <v>126</v>
      </c>
      <c r="E80" s="115" t="s">
        <v>250</v>
      </c>
      <c r="F80" s="115" t="s">
        <v>251</v>
      </c>
      <c r="G80" s="69"/>
      <c r="H80" s="21"/>
      <c r="I80" s="21"/>
      <c r="J80" s="380"/>
      <c r="K80" s="21"/>
      <c r="L80" s="21"/>
      <c r="M80" s="380"/>
      <c r="N80" s="21"/>
      <c r="O80" s="31"/>
      <c r="AD80" s="9">
        <v>0</v>
      </c>
      <c r="AE80" s="9">
        <v>0</v>
      </c>
      <c r="AF80" s="9">
        <v>0</v>
      </c>
    </row>
    <row r="81" s="49" customFormat="1" ht="17.5" spans="2:32">
      <c r="B81" s="35"/>
      <c r="D81" s="36"/>
      <c r="E81" s="37" t="s">
        <v>252</v>
      </c>
      <c r="F81" s="37" t="s">
        <v>253</v>
      </c>
      <c r="G81" s="270"/>
      <c r="H81" s="49">
        <v>1</v>
      </c>
      <c r="I81" s="49">
        <v>1</v>
      </c>
      <c r="J81" s="453">
        <v>0</v>
      </c>
      <c r="K81" s="49">
        <v>1</v>
      </c>
      <c r="L81" s="49">
        <v>1</v>
      </c>
      <c r="M81" s="453">
        <v>0</v>
      </c>
      <c r="N81" s="49">
        <v>0</v>
      </c>
      <c r="O81" s="34">
        <f>H81+I81*2+J81*4+K81*8+L81*16+M81*32+N81*64</f>
        <v>27</v>
      </c>
      <c r="P81" s="49">
        <v>230</v>
      </c>
      <c r="Q81" s="49" t="s">
        <v>668</v>
      </c>
      <c r="R81" s="49" t="s">
        <v>669</v>
      </c>
      <c r="S81" s="49" t="s">
        <v>670</v>
      </c>
      <c r="T81" s="49" t="s">
        <v>671</v>
      </c>
      <c r="U81" s="39" t="s">
        <v>181</v>
      </c>
      <c r="V81" s="39" t="s">
        <v>181</v>
      </c>
      <c r="W81" s="49" t="s">
        <v>672</v>
      </c>
      <c r="X81" s="49" t="s">
        <v>669</v>
      </c>
      <c r="Y81" s="39" t="s">
        <v>673</v>
      </c>
      <c r="Z81" s="39" t="s">
        <v>671</v>
      </c>
      <c r="AA81" s="39" t="s">
        <v>181</v>
      </c>
      <c r="AB81" s="39" t="s">
        <v>181</v>
      </c>
      <c r="AC81" s="39" t="s">
        <v>181</v>
      </c>
      <c r="AD81" s="49">
        <v>0</v>
      </c>
      <c r="AE81" s="49">
        <v>0</v>
      </c>
      <c r="AF81" s="49">
        <v>0</v>
      </c>
    </row>
    <row r="82" s="9" customFormat="1" ht="15.6" customHeight="1" spans="1:32">
      <c r="A82" s="31">
        <f>A78</f>
        <v>608</v>
      </c>
      <c r="B82" s="40" t="s">
        <v>172</v>
      </c>
      <c r="C82" s="31" t="s">
        <v>256</v>
      </c>
      <c r="D82" s="41" t="s">
        <v>109</v>
      </c>
      <c r="E82" s="42" t="s">
        <v>257</v>
      </c>
      <c r="F82" s="42" t="s">
        <v>256</v>
      </c>
      <c r="G82" s="69"/>
      <c r="H82" s="21">
        <v>1</v>
      </c>
      <c r="I82" s="21">
        <v>1</v>
      </c>
      <c r="J82" s="380">
        <v>0</v>
      </c>
      <c r="K82" s="21">
        <v>1</v>
      </c>
      <c r="L82" s="21">
        <v>1</v>
      </c>
      <c r="M82" s="380">
        <v>0</v>
      </c>
      <c r="N82" s="21">
        <v>0</v>
      </c>
      <c r="O82" s="31">
        <f>H82+I82*2+J82*4+K82*8+L82*16+M82*32+N82*64</f>
        <v>27</v>
      </c>
      <c r="P82" s="9">
        <v>230</v>
      </c>
      <c r="Q82" s="9">
        <v>253</v>
      </c>
      <c r="R82" s="9">
        <v>1500</v>
      </c>
      <c r="S82" s="9">
        <v>282</v>
      </c>
      <c r="T82" s="9">
        <v>20</v>
      </c>
      <c r="U82" s="9">
        <v>0</v>
      </c>
      <c r="V82" s="9">
        <v>0</v>
      </c>
      <c r="W82" s="9">
        <v>195.5</v>
      </c>
      <c r="X82" s="9">
        <v>1500</v>
      </c>
      <c r="Y82" s="9">
        <v>118</v>
      </c>
      <c r="Z82" s="9">
        <v>40</v>
      </c>
      <c r="AA82" s="9">
        <v>0</v>
      </c>
      <c r="AB82" s="9">
        <v>0</v>
      </c>
      <c r="AC82" s="9">
        <v>253</v>
      </c>
      <c r="AD82" s="9">
        <v>0</v>
      </c>
      <c r="AE82" s="9">
        <v>0</v>
      </c>
      <c r="AF82" s="9">
        <v>0</v>
      </c>
    </row>
    <row r="83" s="49" customFormat="1" ht="17.5" spans="2:32">
      <c r="B83" s="35"/>
      <c r="D83" s="36"/>
      <c r="E83" s="37" t="s">
        <v>258</v>
      </c>
      <c r="F83" s="37"/>
      <c r="G83" s="270"/>
      <c r="H83" s="49">
        <v>1</v>
      </c>
      <c r="I83" s="49">
        <v>1</v>
      </c>
      <c r="J83" s="453">
        <v>0</v>
      </c>
      <c r="K83" s="49">
        <v>1</v>
      </c>
      <c r="L83" s="49">
        <v>1</v>
      </c>
      <c r="M83" s="453">
        <v>0</v>
      </c>
      <c r="N83" s="49">
        <v>0</v>
      </c>
      <c r="O83" s="34">
        <f>H83+I83*2+J83*4+K83*8+L83*16+M83*32+N83*64</f>
        <v>27</v>
      </c>
      <c r="P83" s="49">
        <v>220</v>
      </c>
      <c r="Q83" s="49" t="s">
        <v>674</v>
      </c>
      <c r="R83" s="49" t="s">
        <v>669</v>
      </c>
      <c r="S83" s="49" t="s">
        <v>675</v>
      </c>
      <c r="T83" s="49" t="s">
        <v>676</v>
      </c>
      <c r="U83" s="39" t="s">
        <v>181</v>
      </c>
      <c r="V83" s="39" t="s">
        <v>181</v>
      </c>
      <c r="W83" s="49" t="s">
        <v>672</v>
      </c>
      <c r="X83" s="49" t="s">
        <v>669</v>
      </c>
      <c r="Y83" s="39" t="s">
        <v>673</v>
      </c>
      <c r="Z83" s="39" t="s">
        <v>677</v>
      </c>
      <c r="AA83" s="39">
        <v>0</v>
      </c>
      <c r="AB83" s="39">
        <v>0</v>
      </c>
      <c r="AC83" s="39">
        <v>0</v>
      </c>
      <c r="AD83" s="49">
        <v>0</v>
      </c>
      <c r="AE83" s="49">
        <v>0</v>
      </c>
      <c r="AF83" s="49">
        <v>0</v>
      </c>
    </row>
    <row r="84" s="9" customFormat="1" ht="15.6" customHeight="1" spans="1:32">
      <c r="A84" s="31">
        <f>A82</f>
        <v>608</v>
      </c>
      <c r="B84" s="40" t="s">
        <v>172</v>
      </c>
      <c r="C84" s="31" t="s">
        <v>256</v>
      </c>
      <c r="D84" s="41" t="s">
        <v>120</v>
      </c>
      <c r="E84" s="42" t="s">
        <v>259</v>
      </c>
      <c r="F84" s="42" t="s">
        <v>260</v>
      </c>
      <c r="G84" s="69"/>
      <c r="H84" s="21">
        <v>1</v>
      </c>
      <c r="I84" s="21">
        <v>1</v>
      </c>
      <c r="J84" s="380">
        <v>0</v>
      </c>
      <c r="K84" s="21">
        <v>1</v>
      </c>
      <c r="L84" s="21">
        <v>1</v>
      </c>
      <c r="M84" s="380">
        <v>0</v>
      </c>
      <c r="N84" s="21">
        <v>0</v>
      </c>
      <c r="O84" s="31">
        <f>H84+I84*2+J84*4+K84*8+L84*16+M84*32+N84*64</f>
        <v>27</v>
      </c>
      <c r="P84" s="9">
        <v>220</v>
      </c>
      <c r="Q84" s="9">
        <v>242</v>
      </c>
      <c r="R84" s="9">
        <v>1900</v>
      </c>
      <c r="S84" s="9">
        <v>297</v>
      </c>
      <c r="T84" s="9">
        <v>20</v>
      </c>
      <c r="U84" s="9">
        <v>0</v>
      </c>
      <c r="V84" s="9">
        <v>0</v>
      </c>
      <c r="W84" s="9">
        <v>187</v>
      </c>
      <c r="X84" s="9">
        <v>1900</v>
      </c>
      <c r="Y84" s="9">
        <v>110</v>
      </c>
      <c r="Z84" s="9">
        <v>50</v>
      </c>
      <c r="AA84" s="9">
        <v>0</v>
      </c>
      <c r="AB84" s="9">
        <v>0</v>
      </c>
      <c r="AC84" s="9">
        <v>253</v>
      </c>
      <c r="AD84" s="9">
        <v>0</v>
      </c>
      <c r="AE84" s="9">
        <v>0</v>
      </c>
      <c r="AF84" s="9">
        <v>0</v>
      </c>
    </row>
    <row r="85" s="49" customFormat="1" ht="17.5" spans="1:32">
      <c r="A85" s="45"/>
      <c r="B85" s="35"/>
      <c r="C85" s="34"/>
      <c r="D85" s="495"/>
      <c r="E85" s="38" t="s">
        <v>252</v>
      </c>
      <c r="F85" s="38"/>
      <c r="G85" s="270"/>
      <c r="J85" s="453"/>
      <c r="M85" s="453"/>
      <c r="O85" s="34"/>
      <c r="U85" s="39"/>
      <c r="V85" s="39"/>
      <c r="Y85" s="39"/>
      <c r="Z85" s="39"/>
      <c r="AA85" s="39"/>
      <c r="AB85" s="39"/>
      <c r="AC85" s="39"/>
      <c r="AD85" s="49">
        <v>0</v>
      </c>
      <c r="AE85" s="49">
        <v>0</v>
      </c>
      <c r="AF85" s="49">
        <v>0</v>
      </c>
    </row>
    <row r="86" s="9" customFormat="1" ht="15.6" customHeight="1" spans="1:32">
      <c r="A86" s="31">
        <f>A84</f>
        <v>608</v>
      </c>
      <c r="B86" s="40" t="s">
        <v>172</v>
      </c>
      <c r="C86" s="31" t="s">
        <v>256</v>
      </c>
      <c r="D86" s="41" t="s">
        <v>126</v>
      </c>
      <c r="E86" s="42" t="s">
        <v>261</v>
      </c>
      <c r="F86" s="42" t="s">
        <v>262</v>
      </c>
      <c r="G86" s="69"/>
      <c r="H86" s="21">
        <v>1</v>
      </c>
      <c r="I86" s="21">
        <v>1</v>
      </c>
      <c r="J86" s="380">
        <v>0</v>
      </c>
      <c r="K86" s="21">
        <v>1</v>
      </c>
      <c r="L86" s="21">
        <v>1</v>
      </c>
      <c r="M86" s="380">
        <v>0</v>
      </c>
      <c r="N86" s="21">
        <v>0</v>
      </c>
      <c r="O86" s="31">
        <f t="shared" ref="O86:O92" si="13">H86+I86*2+J86*4+K86*8+L86*16+M86*32+N86*64</f>
        <v>27</v>
      </c>
      <c r="P86" s="112">
        <v>230</v>
      </c>
      <c r="Q86" s="112">
        <v>285</v>
      </c>
      <c r="R86" s="112">
        <v>1500</v>
      </c>
      <c r="S86" s="112">
        <v>295</v>
      </c>
      <c r="T86" s="112">
        <v>20</v>
      </c>
      <c r="U86" s="112">
        <v>0</v>
      </c>
      <c r="V86" s="112">
        <v>0</v>
      </c>
      <c r="W86" s="112">
        <v>160</v>
      </c>
      <c r="X86" s="112">
        <v>1500</v>
      </c>
      <c r="Y86" s="112">
        <v>110</v>
      </c>
      <c r="Z86" s="112">
        <v>40</v>
      </c>
      <c r="AA86" s="112">
        <v>0</v>
      </c>
      <c r="AB86" s="112">
        <v>0</v>
      </c>
      <c r="AC86" s="112">
        <v>253</v>
      </c>
      <c r="AD86" s="9">
        <v>0</v>
      </c>
      <c r="AE86" s="9">
        <v>0</v>
      </c>
      <c r="AF86" s="9">
        <v>0</v>
      </c>
    </row>
    <row r="87" s="49" customFormat="1" ht="17.5" spans="2:32">
      <c r="B87" s="35"/>
      <c r="D87" s="36"/>
      <c r="E87" s="37"/>
      <c r="F87" s="37"/>
      <c r="G87" s="270"/>
      <c r="J87" s="453"/>
      <c r="M87" s="453"/>
      <c r="O87" s="34"/>
      <c r="U87" s="39"/>
      <c r="V87" s="39"/>
      <c r="Y87" s="39"/>
      <c r="Z87" s="39"/>
      <c r="AA87" s="39"/>
      <c r="AB87" s="39"/>
      <c r="AC87" s="39"/>
      <c r="AD87" s="49">
        <v>0</v>
      </c>
      <c r="AE87" s="49">
        <v>0</v>
      </c>
      <c r="AF87" s="49">
        <v>0</v>
      </c>
    </row>
    <row r="88" s="9" customFormat="1" ht="15.6" customHeight="1" spans="1:32">
      <c r="A88" s="31">
        <f>A86</f>
        <v>608</v>
      </c>
      <c r="B88" s="40" t="s">
        <v>172</v>
      </c>
      <c r="C88" s="31" t="s">
        <v>256</v>
      </c>
      <c r="D88" s="41" t="s">
        <v>129</v>
      </c>
      <c r="E88" s="42" t="s">
        <v>263</v>
      </c>
      <c r="F88" s="42" t="s">
        <v>264</v>
      </c>
      <c r="G88" s="111"/>
      <c r="H88" s="21">
        <v>1</v>
      </c>
      <c r="I88" s="21">
        <v>1</v>
      </c>
      <c r="J88" s="380">
        <v>0</v>
      </c>
      <c r="K88" s="21">
        <v>1</v>
      </c>
      <c r="L88" s="21">
        <v>1</v>
      </c>
      <c r="M88" s="380">
        <v>0</v>
      </c>
      <c r="N88" s="21">
        <v>0</v>
      </c>
      <c r="O88" s="31">
        <f t="shared" si="13"/>
        <v>27</v>
      </c>
      <c r="P88" s="112">
        <v>220</v>
      </c>
      <c r="Q88" s="9">
        <v>242</v>
      </c>
      <c r="R88" s="9">
        <v>1900</v>
      </c>
      <c r="S88" s="112">
        <v>264</v>
      </c>
      <c r="T88" s="112">
        <v>100</v>
      </c>
      <c r="U88" s="112">
        <v>0</v>
      </c>
      <c r="V88" s="112">
        <v>0</v>
      </c>
      <c r="W88" s="112">
        <v>154</v>
      </c>
      <c r="X88" s="9">
        <v>1900</v>
      </c>
      <c r="Y88" s="112">
        <v>99</v>
      </c>
      <c r="Z88" s="112">
        <v>100</v>
      </c>
      <c r="AA88" s="112">
        <v>0</v>
      </c>
      <c r="AB88" s="112">
        <v>0</v>
      </c>
      <c r="AC88" s="112">
        <v>253</v>
      </c>
      <c r="AD88" s="9">
        <v>0</v>
      </c>
      <c r="AE88" s="9">
        <v>0</v>
      </c>
      <c r="AF88" s="9">
        <v>0</v>
      </c>
    </row>
    <row r="89" s="49" customFormat="1" ht="17.5" spans="2:32">
      <c r="B89" s="35"/>
      <c r="D89" s="36"/>
      <c r="E89" s="37"/>
      <c r="F89" s="37"/>
      <c r="G89" s="270"/>
      <c r="H89" s="49">
        <v>1</v>
      </c>
      <c r="I89" s="49">
        <v>0</v>
      </c>
      <c r="J89" s="453">
        <v>0</v>
      </c>
      <c r="K89" s="49">
        <v>1</v>
      </c>
      <c r="L89" s="49">
        <v>1</v>
      </c>
      <c r="M89" s="453">
        <v>0</v>
      </c>
      <c r="N89" s="49">
        <v>0</v>
      </c>
      <c r="O89" s="34">
        <f t="shared" si="13"/>
        <v>25</v>
      </c>
      <c r="P89" s="49">
        <v>230</v>
      </c>
      <c r="Q89" s="49">
        <v>290</v>
      </c>
      <c r="R89" s="49">
        <v>1500</v>
      </c>
      <c r="S89" s="49">
        <v>282</v>
      </c>
      <c r="T89" s="49">
        <v>20</v>
      </c>
      <c r="U89" s="49">
        <v>0</v>
      </c>
      <c r="V89" s="49">
        <v>0</v>
      </c>
      <c r="W89" s="49">
        <v>195.5</v>
      </c>
      <c r="X89" s="49">
        <v>1500</v>
      </c>
      <c r="Y89" s="49">
        <v>118</v>
      </c>
      <c r="Z89" s="49">
        <v>40</v>
      </c>
      <c r="AA89" s="49">
        <v>0</v>
      </c>
      <c r="AB89" s="49">
        <v>0</v>
      </c>
      <c r="AC89" s="49">
        <v>253</v>
      </c>
      <c r="AD89" s="49">
        <v>0</v>
      </c>
      <c r="AE89" s="49">
        <v>0</v>
      </c>
      <c r="AF89" s="49">
        <v>0</v>
      </c>
    </row>
    <row r="90" s="9" customFormat="1" ht="15.6" customHeight="1" spans="1:32">
      <c r="A90" s="48">
        <f>A88</f>
        <v>608</v>
      </c>
      <c r="B90" s="40" t="s">
        <v>172</v>
      </c>
      <c r="C90" s="31" t="s">
        <v>256</v>
      </c>
      <c r="D90" s="41" t="s">
        <v>132</v>
      </c>
      <c r="E90" s="42" t="s">
        <v>265</v>
      </c>
      <c r="F90" s="42" t="s">
        <v>266</v>
      </c>
      <c r="G90" s="111"/>
      <c r="H90" s="21">
        <v>1</v>
      </c>
      <c r="I90" s="21">
        <v>0</v>
      </c>
      <c r="J90" s="380">
        <v>0</v>
      </c>
      <c r="K90" s="21">
        <v>1</v>
      </c>
      <c r="L90" s="21">
        <v>1</v>
      </c>
      <c r="M90" s="380">
        <v>0</v>
      </c>
      <c r="N90" s="21">
        <v>0</v>
      </c>
      <c r="O90" s="31">
        <f t="shared" si="13"/>
        <v>25</v>
      </c>
      <c r="P90" s="9">
        <v>230</v>
      </c>
      <c r="Q90" s="9">
        <v>290</v>
      </c>
      <c r="R90" s="9">
        <v>1500</v>
      </c>
      <c r="S90" s="9">
        <v>282</v>
      </c>
      <c r="T90" s="9">
        <v>20</v>
      </c>
      <c r="U90" s="9">
        <v>0</v>
      </c>
      <c r="V90" s="9">
        <v>0</v>
      </c>
      <c r="W90" s="9">
        <v>195.5</v>
      </c>
      <c r="X90" s="9">
        <v>1500</v>
      </c>
      <c r="Y90" s="9">
        <v>118</v>
      </c>
      <c r="Z90" s="9">
        <v>40</v>
      </c>
      <c r="AA90" s="9">
        <v>0</v>
      </c>
      <c r="AB90" s="9">
        <v>0</v>
      </c>
      <c r="AC90" s="9">
        <v>253</v>
      </c>
      <c r="AD90" s="9">
        <v>0</v>
      </c>
      <c r="AE90" s="9">
        <v>0</v>
      </c>
      <c r="AF90" s="9">
        <v>0</v>
      </c>
    </row>
    <row r="91" s="49" customFormat="1" ht="17.5" spans="2:32">
      <c r="B91" s="35"/>
      <c r="D91" s="36"/>
      <c r="E91" s="37" t="s">
        <v>252</v>
      </c>
      <c r="F91" s="37" t="s">
        <v>253</v>
      </c>
      <c r="G91" s="270"/>
      <c r="H91" s="49">
        <v>1</v>
      </c>
      <c r="I91" s="49">
        <v>1</v>
      </c>
      <c r="J91" s="453">
        <v>0</v>
      </c>
      <c r="K91" s="49">
        <v>1</v>
      </c>
      <c r="L91" s="49">
        <v>1</v>
      </c>
      <c r="M91" s="453">
        <v>0</v>
      </c>
      <c r="N91" s="49">
        <v>0</v>
      </c>
      <c r="O91" s="34">
        <f t="shared" si="13"/>
        <v>27</v>
      </c>
      <c r="P91" s="49">
        <v>230</v>
      </c>
      <c r="Q91" s="49" t="s">
        <v>668</v>
      </c>
      <c r="R91" s="49" t="s">
        <v>669</v>
      </c>
      <c r="S91" s="49" t="s">
        <v>670</v>
      </c>
      <c r="T91" s="49" t="s">
        <v>671</v>
      </c>
      <c r="U91" s="39" t="s">
        <v>181</v>
      </c>
      <c r="V91" s="39" t="s">
        <v>181</v>
      </c>
      <c r="W91" s="49" t="s">
        <v>672</v>
      </c>
      <c r="X91" s="49" t="s">
        <v>669</v>
      </c>
      <c r="Y91" s="39" t="s">
        <v>673</v>
      </c>
      <c r="Z91" s="39" t="s">
        <v>671</v>
      </c>
      <c r="AA91" s="39" t="s">
        <v>181</v>
      </c>
      <c r="AB91" s="39" t="s">
        <v>181</v>
      </c>
      <c r="AC91" s="39" t="s">
        <v>181</v>
      </c>
      <c r="AD91" s="49">
        <v>0</v>
      </c>
      <c r="AE91" s="49">
        <v>0</v>
      </c>
      <c r="AF91" s="49">
        <v>0</v>
      </c>
    </row>
    <row r="92" s="9" customFormat="1" ht="15.6" customHeight="1" spans="1:32">
      <c r="A92" s="48">
        <f t="shared" ref="A92:A96" si="14">A90</f>
        <v>608</v>
      </c>
      <c r="B92" s="40" t="s">
        <v>172</v>
      </c>
      <c r="C92" s="31" t="s">
        <v>256</v>
      </c>
      <c r="D92" s="41" t="s">
        <v>135</v>
      </c>
      <c r="E92" s="42" t="s">
        <v>267</v>
      </c>
      <c r="F92" s="42" t="s">
        <v>268</v>
      </c>
      <c r="G92" s="111"/>
      <c r="H92" s="21">
        <v>1</v>
      </c>
      <c r="I92" s="21">
        <v>1</v>
      </c>
      <c r="J92" s="380">
        <v>0</v>
      </c>
      <c r="K92" s="21">
        <v>1</v>
      </c>
      <c r="L92" s="21">
        <v>1</v>
      </c>
      <c r="M92" s="380">
        <v>0</v>
      </c>
      <c r="N92" s="21">
        <v>0</v>
      </c>
      <c r="O92" s="31">
        <f t="shared" si="13"/>
        <v>27</v>
      </c>
      <c r="P92" s="9">
        <v>230</v>
      </c>
      <c r="Q92" s="9">
        <v>253</v>
      </c>
      <c r="R92" s="9">
        <v>1500</v>
      </c>
      <c r="S92" s="9">
        <v>282</v>
      </c>
      <c r="T92" s="9">
        <v>20</v>
      </c>
      <c r="U92" s="9">
        <v>0</v>
      </c>
      <c r="V92" s="9">
        <v>0</v>
      </c>
      <c r="W92" s="9">
        <v>195.5</v>
      </c>
      <c r="X92" s="9">
        <v>1500</v>
      </c>
      <c r="Y92" s="9">
        <v>118</v>
      </c>
      <c r="Z92" s="9">
        <v>40</v>
      </c>
      <c r="AA92" s="9">
        <v>0</v>
      </c>
      <c r="AB92" s="9">
        <v>0</v>
      </c>
      <c r="AC92" s="9">
        <v>253</v>
      </c>
      <c r="AD92" s="9">
        <v>0</v>
      </c>
      <c r="AE92" s="9">
        <v>0</v>
      </c>
      <c r="AF92" s="9">
        <v>0</v>
      </c>
    </row>
    <row r="93" s="49" customFormat="1" ht="17.5" spans="2:32">
      <c r="B93" s="35"/>
      <c r="D93" s="36"/>
      <c r="E93" s="37" t="s">
        <v>252</v>
      </c>
      <c r="F93" s="37"/>
      <c r="G93" s="270"/>
      <c r="J93" s="453"/>
      <c r="M93" s="453"/>
      <c r="O93" s="34"/>
      <c r="Q93" s="49" t="s">
        <v>668</v>
      </c>
      <c r="R93" s="49" t="s">
        <v>669</v>
      </c>
      <c r="U93" s="39"/>
      <c r="V93" s="39"/>
      <c r="Y93" s="39"/>
      <c r="Z93" s="39"/>
      <c r="AA93" s="39"/>
      <c r="AB93" s="39"/>
      <c r="AC93" s="39"/>
      <c r="AD93" s="49">
        <v>0</v>
      </c>
      <c r="AE93" s="49">
        <v>0</v>
      </c>
      <c r="AF93" s="49">
        <v>0</v>
      </c>
    </row>
    <row r="94" s="9" customFormat="1" ht="15.6" customHeight="1" spans="1:32">
      <c r="A94" s="48">
        <f t="shared" si="14"/>
        <v>608</v>
      </c>
      <c r="B94" s="40" t="s">
        <v>172</v>
      </c>
      <c r="C94" s="31" t="s">
        <v>256</v>
      </c>
      <c r="D94" s="41" t="s">
        <v>138</v>
      </c>
      <c r="E94" s="42" t="s">
        <v>269</v>
      </c>
      <c r="F94" s="42" t="s">
        <v>270</v>
      </c>
      <c r="G94" s="111"/>
      <c r="H94" s="21">
        <v>1</v>
      </c>
      <c r="I94" s="21">
        <v>1</v>
      </c>
      <c r="J94" s="380">
        <v>0</v>
      </c>
      <c r="K94" s="21">
        <v>1</v>
      </c>
      <c r="L94" s="21">
        <v>1</v>
      </c>
      <c r="M94" s="380">
        <v>0</v>
      </c>
      <c r="N94" s="21">
        <v>0</v>
      </c>
      <c r="O94" s="31">
        <f>H94+I94*2+J94*4+K94*8+L94*16+M94*32+N94*64</f>
        <v>27</v>
      </c>
      <c r="P94" s="9">
        <v>230</v>
      </c>
      <c r="Q94" s="9">
        <v>275</v>
      </c>
      <c r="R94" s="9">
        <v>1500</v>
      </c>
      <c r="S94" s="9">
        <v>282</v>
      </c>
      <c r="T94" s="9">
        <v>20</v>
      </c>
      <c r="U94" s="9">
        <v>0</v>
      </c>
      <c r="V94" s="9">
        <v>0</v>
      </c>
      <c r="W94" s="9">
        <v>195.5</v>
      </c>
      <c r="X94" s="9">
        <v>1500</v>
      </c>
      <c r="Y94" s="9">
        <v>118</v>
      </c>
      <c r="Z94" s="9">
        <v>40</v>
      </c>
      <c r="AA94" s="9">
        <v>0</v>
      </c>
      <c r="AB94" s="9">
        <v>0</v>
      </c>
      <c r="AC94" s="9">
        <v>253</v>
      </c>
      <c r="AD94" s="9">
        <v>0</v>
      </c>
      <c r="AE94" s="9">
        <v>0</v>
      </c>
      <c r="AF94" s="9">
        <v>0</v>
      </c>
    </row>
    <row r="95" s="49" customFormat="1" ht="15.6" customHeight="1" spans="1:32">
      <c r="A95" s="45"/>
      <c r="B95" s="35"/>
      <c r="C95" s="34"/>
      <c r="D95" s="36"/>
      <c r="E95" s="37"/>
      <c r="F95" s="37"/>
      <c r="G95" s="406"/>
      <c r="J95" s="453"/>
      <c r="M95" s="453"/>
      <c r="O95" s="34"/>
      <c r="AD95" s="49">
        <v>0</v>
      </c>
      <c r="AE95" s="49">
        <v>0</v>
      </c>
      <c r="AF95" s="49">
        <v>0</v>
      </c>
    </row>
    <row r="96" s="9" customFormat="1" ht="15.6" customHeight="1" spans="1:32">
      <c r="A96" s="48">
        <f t="shared" si="14"/>
        <v>608</v>
      </c>
      <c r="B96" s="40"/>
      <c r="C96" s="31" t="s">
        <v>256</v>
      </c>
      <c r="D96" s="41" t="s">
        <v>231</v>
      </c>
      <c r="E96" s="42" t="s">
        <v>271</v>
      </c>
      <c r="F96" s="42" t="s">
        <v>272</v>
      </c>
      <c r="G96" s="111"/>
      <c r="H96" s="21"/>
      <c r="I96" s="21"/>
      <c r="J96" s="380"/>
      <c r="K96" s="21"/>
      <c r="L96" s="21"/>
      <c r="M96" s="380"/>
      <c r="N96" s="21"/>
      <c r="O96" s="31"/>
      <c r="AD96" s="9">
        <v>0</v>
      </c>
      <c r="AE96" s="9">
        <v>0</v>
      </c>
      <c r="AF96" s="9">
        <v>0</v>
      </c>
    </row>
    <row r="97" s="49" customFormat="1" ht="15.6" customHeight="1" spans="1:32">
      <c r="A97" s="45"/>
      <c r="B97" s="35"/>
      <c r="C97" s="34"/>
      <c r="D97" s="36"/>
      <c r="E97" s="37"/>
      <c r="F97" s="37"/>
      <c r="G97" s="406"/>
      <c r="J97" s="453"/>
      <c r="M97" s="453"/>
      <c r="O97" s="34"/>
      <c r="AD97" s="49">
        <v>0</v>
      </c>
      <c r="AE97" s="49">
        <v>0</v>
      </c>
      <c r="AF97" s="49">
        <v>0</v>
      </c>
    </row>
    <row r="98" s="9" customFormat="1" ht="15.6" customHeight="1" spans="1:32">
      <c r="A98" s="48">
        <f>A96</f>
        <v>608</v>
      </c>
      <c r="B98" s="40"/>
      <c r="C98" s="31" t="s">
        <v>256</v>
      </c>
      <c r="D98" s="41" t="s">
        <v>166</v>
      </c>
      <c r="E98" s="42" t="s">
        <v>273</v>
      </c>
      <c r="F98" s="42" t="s">
        <v>274</v>
      </c>
      <c r="G98" s="111"/>
      <c r="H98" s="21"/>
      <c r="I98" s="21"/>
      <c r="J98" s="380"/>
      <c r="K98" s="21"/>
      <c r="L98" s="21"/>
      <c r="M98" s="380"/>
      <c r="N98" s="21"/>
      <c r="O98" s="31"/>
      <c r="AD98" s="9">
        <v>0</v>
      </c>
      <c r="AE98" s="9">
        <v>0</v>
      </c>
      <c r="AF98" s="9">
        <v>0</v>
      </c>
    </row>
    <row r="99" s="49" customFormat="1" ht="17.5" spans="2:32">
      <c r="B99" s="35"/>
      <c r="D99" s="36"/>
      <c r="E99" s="37" t="s">
        <v>252</v>
      </c>
      <c r="F99" s="37" t="s">
        <v>275</v>
      </c>
      <c r="G99" s="270"/>
      <c r="H99" s="49">
        <v>0</v>
      </c>
      <c r="I99" s="49">
        <v>0</v>
      </c>
      <c r="J99" s="453">
        <v>0</v>
      </c>
      <c r="K99" s="49">
        <v>0</v>
      </c>
      <c r="L99" s="49">
        <v>0</v>
      </c>
      <c r="M99" s="453">
        <v>0</v>
      </c>
      <c r="N99" s="49">
        <v>0</v>
      </c>
      <c r="O99" s="34">
        <f t="shared" ref="O99:O106" si="15">H99+I99*2+J99*4+K99*8+L99*16+M99*32+N99*64</f>
        <v>0</v>
      </c>
      <c r="P99" s="49">
        <v>230</v>
      </c>
      <c r="Q99" s="39" t="s">
        <v>388</v>
      </c>
      <c r="R99" s="39" t="s">
        <v>388</v>
      </c>
      <c r="S99" s="39" t="s">
        <v>388</v>
      </c>
      <c r="T99" s="39" t="s">
        <v>388</v>
      </c>
      <c r="U99" s="39" t="s">
        <v>181</v>
      </c>
      <c r="V99" s="39" t="s">
        <v>181</v>
      </c>
      <c r="W99" s="39" t="s">
        <v>388</v>
      </c>
      <c r="X99" s="39" t="s">
        <v>388</v>
      </c>
      <c r="Y99" s="39" t="s">
        <v>388</v>
      </c>
      <c r="Z99" s="39" t="s">
        <v>388</v>
      </c>
      <c r="AA99" s="39" t="s">
        <v>181</v>
      </c>
      <c r="AB99" s="39" t="s">
        <v>181</v>
      </c>
      <c r="AC99" s="39" t="s">
        <v>181</v>
      </c>
      <c r="AD99" s="49">
        <v>0</v>
      </c>
      <c r="AE99" s="49">
        <v>0</v>
      </c>
      <c r="AF99" s="49">
        <v>0</v>
      </c>
    </row>
    <row r="100" ht="15.6" customHeight="1" spans="1:32">
      <c r="A100" s="31">
        <f>A94</f>
        <v>608</v>
      </c>
      <c r="B100" s="40" t="s">
        <v>172</v>
      </c>
      <c r="C100" s="31" t="s">
        <v>256</v>
      </c>
      <c r="D100" s="41" t="s">
        <v>169</v>
      </c>
      <c r="E100" s="42" t="s">
        <v>257</v>
      </c>
      <c r="F100" s="42" t="s">
        <v>256</v>
      </c>
      <c r="H100" s="21">
        <v>0</v>
      </c>
      <c r="I100" s="21">
        <v>0</v>
      </c>
      <c r="J100" s="380">
        <v>0</v>
      </c>
      <c r="K100" s="21">
        <v>0</v>
      </c>
      <c r="L100" s="21">
        <v>0</v>
      </c>
      <c r="M100" s="380">
        <v>0</v>
      </c>
      <c r="N100" s="21">
        <v>0</v>
      </c>
      <c r="O100" s="31">
        <f t="shared" si="15"/>
        <v>0</v>
      </c>
      <c r="P100" s="21">
        <v>230</v>
      </c>
      <c r="Q100" s="21">
        <v>253</v>
      </c>
      <c r="R100" s="21">
        <v>1500</v>
      </c>
      <c r="S100" s="21">
        <v>282</v>
      </c>
      <c r="T100" s="21">
        <v>20</v>
      </c>
      <c r="U100" s="21">
        <v>0</v>
      </c>
      <c r="V100" s="21">
        <v>0</v>
      </c>
      <c r="W100" s="21">
        <v>195.5</v>
      </c>
      <c r="X100" s="21">
        <v>1500</v>
      </c>
      <c r="Y100" s="21">
        <v>118</v>
      </c>
      <c r="Z100" s="21">
        <v>40</v>
      </c>
      <c r="AA100" s="21">
        <v>0</v>
      </c>
      <c r="AB100" s="21">
        <v>0</v>
      </c>
      <c r="AC100" s="21">
        <v>253</v>
      </c>
      <c r="AD100" s="21">
        <v>0</v>
      </c>
      <c r="AE100" s="21">
        <v>0</v>
      </c>
      <c r="AF100" s="21">
        <v>0</v>
      </c>
    </row>
    <row r="101" s="3" customFormat="1" ht="15.6" customHeight="1" spans="1:32">
      <c r="A101" s="34"/>
      <c r="B101" s="35"/>
      <c r="C101" s="34"/>
      <c r="D101" s="36"/>
      <c r="E101" s="37"/>
      <c r="F101" s="37" t="s">
        <v>253</v>
      </c>
      <c r="G101" s="406"/>
      <c r="H101" s="49">
        <v>1</v>
      </c>
      <c r="I101" s="49">
        <v>1</v>
      </c>
      <c r="J101" s="453">
        <v>0</v>
      </c>
      <c r="K101" s="49">
        <v>1</v>
      </c>
      <c r="L101" s="49">
        <v>1</v>
      </c>
      <c r="M101" s="453">
        <v>0</v>
      </c>
      <c r="N101" s="49">
        <v>0</v>
      </c>
      <c r="O101" s="34">
        <f t="shared" si="15"/>
        <v>27</v>
      </c>
      <c r="P101" s="49">
        <v>230</v>
      </c>
      <c r="Q101" s="49" t="s">
        <v>668</v>
      </c>
      <c r="R101" s="49" t="s">
        <v>669</v>
      </c>
      <c r="S101" s="49" t="s">
        <v>670</v>
      </c>
      <c r="T101" s="49" t="s">
        <v>671</v>
      </c>
      <c r="U101" s="39" t="s">
        <v>181</v>
      </c>
      <c r="V101" s="39" t="s">
        <v>181</v>
      </c>
      <c r="W101" s="49" t="s">
        <v>672</v>
      </c>
      <c r="X101" s="49" t="s">
        <v>669</v>
      </c>
      <c r="Y101" s="39" t="s">
        <v>673</v>
      </c>
      <c r="Z101" s="39" t="s">
        <v>671</v>
      </c>
      <c r="AA101" s="39" t="s">
        <v>181</v>
      </c>
      <c r="AB101" s="39" t="s">
        <v>181</v>
      </c>
      <c r="AC101" s="39" t="s">
        <v>181</v>
      </c>
      <c r="AD101" s="39">
        <v>0</v>
      </c>
      <c r="AE101" s="39">
        <v>0</v>
      </c>
      <c r="AF101" s="39">
        <v>0</v>
      </c>
    </row>
    <row r="102" customFormat="1" ht="15.6" customHeight="1" spans="1:32">
      <c r="A102" s="31">
        <f>A100</f>
        <v>608</v>
      </c>
      <c r="B102" s="40" t="s">
        <v>172</v>
      </c>
      <c r="C102" s="31" t="s">
        <v>256</v>
      </c>
      <c r="D102" s="41" t="s">
        <v>172</v>
      </c>
      <c r="E102" s="42" t="s">
        <v>278</v>
      </c>
      <c r="F102" s="42" t="s">
        <v>279</v>
      </c>
      <c r="G102" s="111"/>
      <c r="H102" s="21">
        <v>1</v>
      </c>
      <c r="I102" s="21">
        <v>1</v>
      </c>
      <c r="J102" s="380">
        <v>0</v>
      </c>
      <c r="K102" s="21">
        <v>1</v>
      </c>
      <c r="L102" s="21">
        <v>1</v>
      </c>
      <c r="M102" s="380">
        <v>0</v>
      </c>
      <c r="N102" s="21">
        <v>0</v>
      </c>
      <c r="O102" s="31">
        <f t="shared" si="15"/>
        <v>27</v>
      </c>
      <c r="P102" s="9">
        <v>230</v>
      </c>
      <c r="Q102" s="119">
        <v>280</v>
      </c>
      <c r="R102" s="9">
        <v>1500</v>
      </c>
      <c r="S102" s="9">
        <v>282</v>
      </c>
      <c r="T102" s="9">
        <v>20</v>
      </c>
      <c r="U102" s="9">
        <v>0</v>
      </c>
      <c r="V102" s="9">
        <v>0</v>
      </c>
      <c r="W102" s="9">
        <v>195.5</v>
      </c>
      <c r="X102" s="9">
        <v>1500</v>
      </c>
      <c r="Y102" s="9">
        <v>118</v>
      </c>
      <c r="Z102" s="9">
        <v>40</v>
      </c>
      <c r="AA102" s="9">
        <v>0</v>
      </c>
      <c r="AB102" s="9">
        <v>0</v>
      </c>
      <c r="AC102" s="9">
        <v>253</v>
      </c>
      <c r="AD102" s="9">
        <v>0</v>
      </c>
      <c r="AE102" s="9">
        <v>0</v>
      </c>
      <c r="AF102" s="9">
        <v>0</v>
      </c>
    </row>
    <row r="103" s="49" customFormat="1" ht="17.5" spans="1:32">
      <c r="A103" s="34"/>
      <c r="B103" s="35"/>
      <c r="D103" s="36"/>
      <c r="E103" s="37" t="s">
        <v>280</v>
      </c>
      <c r="F103" s="37" t="s">
        <v>281</v>
      </c>
      <c r="G103" s="270"/>
      <c r="H103" s="49">
        <v>1</v>
      </c>
      <c r="I103" s="49">
        <v>0</v>
      </c>
      <c r="J103" s="453">
        <v>0</v>
      </c>
      <c r="K103" s="49">
        <v>1</v>
      </c>
      <c r="L103" s="49">
        <v>0</v>
      </c>
      <c r="M103" s="453">
        <v>0</v>
      </c>
      <c r="N103" s="49">
        <v>1</v>
      </c>
      <c r="O103" s="34">
        <f t="shared" si="15"/>
        <v>73</v>
      </c>
      <c r="P103" s="222">
        <v>230</v>
      </c>
      <c r="Q103" s="222">
        <v>264.5</v>
      </c>
      <c r="R103" s="222" t="s">
        <v>671</v>
      </c>
      <c r="S103" s="222" t="s">
        <v>181</v>
      </c>
      <c r="T103" s="222" t="s">
        <v>181</v>
      </c>
      <c r="U103" s="222" t="s">
        <v>181</v>
      </c>
      <c r="V103" s="222" t="s">
        <v>181</v>
      </c>
      <c r="W103" s="222">
        <v>184</v>
      </c>
      <c r="X103" s="222" t="s">
        <v>671</v>
      </c>
      <c r="Y103" s="222" t="s">
        <v>181</v>
      </c>
      <c r="Z103" s="222" t="s">
        <v>181</v>
      </c>
      <c r="AA103" s="222" t="s">
        <v>181</v>
      </c>
      <c r="AB103" s="222" t="s">
        <v>181</v>
      </c>
      <c r="AC103" s="222">
        <v>253</v>
      </c>
      <c r="AD103" s="49">
        <v>0</v>
      </c>
      <c r="AE103" s="49">
        <v>0</v>
      </c>
      <c r="AF103" s="49">
        <v>0</v>
      </c>
    </row>
    <row r="104" s="119" customFormat="1" ht="17.5" spans="1:32">
      <c r="A104" s="59">
        <f>A88</f>
        <v>608</v>
      </c>
      <c r="B104" s="58" t="s">
        <v>175</v>
      </c>
      <c r="C104" s="119" t="s">
        <v>284</v>
      </c>
      <c r="D104" s="60" t="s">
        <v>109</v>
      </c>
      <c r="E104" s="61" t="s">
        <v>280</v>
      </c>
      <c r="F104" s="61" t="s">
        <v>284</v>
      </c>
      <c r="G104" s="408"/>
      <c r="H104" s="119">
        <v>1</v>
      </c>
      <c r="I104" s="119">
        <v>0</v>
      </c>
      <c r="J104" s="498">
        <v>0</v>
      </c>
      <c r="K104" s="119">
        <v>1</v>
      </c>
      <c r="L104" s="119">
        <v>0</v>
      </c>
      <c r="M104" s="498">
        <v>0</v>
      </c>
      <c r="N104" s="119">
        <v>1</v>
      </c>
      <c r="O104" s="59">
        <f t="shared" si="15"/>
        <v>73</v>
      </c>
      <c r="P104" s="223">
        <v>230</v>
      </c>
      <c r="Q104" s="223">
        <v>264.5</v>
      </c>
      <c r="R104" s="223">
        <v>140</v>
      </c>
      <c r="S104" s="223">
        <v>273</v>
      </c>
      <c r="T104" s="223">
        <v>60</v>
      </c>
      <c r="U104" s="223">
        <v>0</v>
      </c>
      <c r="V104" s="223">
        <v>0</v>
      </c>
      <c r="W104" s="223">
        <v>184</v>
      </c>
      <c r="X104" s="223">
        <v>140</v>
      </c>
      <c r="Y104" s="223">
        <v>175</v>
      </c>
      <c r="Z104" s="223">
        <v>60</v>
      </c>
      <c r="AA104" s="223">
        <v>0</v>
      </c>
      <c r="AB104" s="223">
        <v>0</v>
      </c>
      <c r="AC104" s="223">
        <v>253</v>
      </c>
      <c r="AD104" s="119">
        <v>0</v>
      </c>
      <c r="AE104" s="119">
        <v>0</v>
      </c>
      <c r="AF104" s="119">
        <v>0</v>
      </c>
    </row>
    <row r="105" s="49" customFormat="1" ht="17.5" spans="1:32">
      <c r="A105" s="34"/>
      <c r="B105" s="35"/>
      <c r="D105" s="36"/>
      <c r="E105" s="37" t="s">
        <v>285</v>
      </c>
      <c r="F105" s="37" t="s">
        <v>286</v>
      </c>
      <c r="G105" s="270"/>
      <c r="H105" s="49">
        <v>1</v>
      </c>
      <c r="I105" s="49">
        <v>1</v>
      </c>
      <c r="J105" s="453">
        <v>0</v>
      </c>
      <c r="K105" s="49">
        <v>1</v>
      </c>
      <c r="L105" s="49">
        <v>1</v>
      </c>
      <c r="M105" s="453">
        <v>0</v>
      </c>
      <c r="N105" s="49">
        <v>0</v>
      </c>
      <c r="O105" s="34">
        <f t="shared" si="15"/>
        <v>27</v>
      </c>
      <c r="P105" s="222">
        <v>230</v>
      </c>
      <c r="Q105" s="222" t="s">
        <v>678</v>
      </c>
      <c r="R105" s="222" t="s">
        <v>679</v>
      </c>
      <c r="S105" s="222" t="s">
        <v>678</v>
      </c>
      <c r="T105" s="222" t="s">
        <v>679</v>
      </c>
      <c r="U105" s="222">
        <v>0</v>
      </c>
      <c r="V105" s="222">
        <v>0</v>
      </c>
      <c r="W105" s="222" t="s">
        <v>678</v>
      </c>
      <c r="X105" s="222" t="s">
        <v>679</v>
      </c>
      <c r="Y105" s="222" t="s">
        <v>678</v>
      </c>
      <c r="Z105" s="222" t="s">
        <v>679</v>
      </c>
      <c r="AA105" s="222">
        <v>0</v>
      </c>
      <c r="AB105" s="222">
        <v>0</v>
      </c>
      <c r="AC105" s="222">
        <v>0</v>
      </c>
      <c r="AD105" s="49">
        <v>0</v>
      </c>
      <c r="AE105" s="49">
        <v>0</v>
      </c>
      <c r="AF105" s="49">
        <v>0</v>
      </c>
    </row>
    <row r="106" s="9" customFormat="1" ht="15.6" customHeight="1" spans="1:32">
      <c r="A106" s="31">
        <f>A86</f>
        <v>608</v>
      </c>
      <c r="B106" s="40" t="s">
        <v>175</v>
      </c>
      <c r="C106" s="31" t="s">
        <v>284</v>
      </c>
      <c r="D106" s="41" t="s">
        <v>120</v>
      </c>
      <c r="E106" s="42" t="s">
        <v>285</v>
      </c>
      <c r="F106" s="42" t="s">
        <v>286</v>
      </c>
      <c r="G106" s="69"/>
      <c r="H106" s="21">
        <v>1</v>
      </c>
      <c r="I106" s="31">
        <v>1</v>
      </c>
      <c r="J106" s="380">
        <v>0</v>
      </c>
      <c r="K106" s="21">
        <v>1</v>
      </c>
      <c r="L106" s="31">
        <v>1</v>
      </c>
      <c r="M106" s="380">
        <v>0</v>
      </c>
      <c r="N106" s="21">
        <v>0</v>
      </c>
      <c r="O106" s="31">
        <f t="shared" si="15"/>
        <v>27</v>
      </c>
      <c r="P106" s="112">
        <v>230</v>
      </c>
      <c r="Q106" s="112">
        <v>264.5</v>
      </c>
      <c r="R106" s="112">
        <v>140</v>
      </c>
      <c r="S106" s="112">
        <v>273</v>
      </c>
      <c r="T106" s="112">
        <v>60</v>
      </c>
      <c r="U106" s="112">
        <v>0</v>
      </c>
      <c r="V106" s="112">
        <v>0</v>
      </c>
      <c r="W106" s="112">
        <v>184</v>
      </c>
      <c r="X106" s="112">
        <v>140</v>
      </c>
      <c r="Y106" s="112">
        <v>175</v>
      </c>
      <c r="Z106" s="112">
        <v>60</v>
      </c>
      <c r="AA106" s="112">
        <v>0</v>
      </c>
      <c r="AB106" s="112">
        <v>0</v>
      </c>
      <c r="AC106" s="112">
        <v>253</v>
      </c>
      <c r="AD106" s="9">
        <v>0</v>
      </c>
      <c r="AE106" s="9">
        <v>0</v>
      </c>
      <c r="AF106" s="9">
        <v>0</v>
      </c>
    </row>
    <row r="107" s="49" customFormat="1" ht="15.6" customHeight="1" spans="1:32">
      <c r="A107" s="34"/>
      <c r="B107" s="35"/>
      <c r="D107" s="36"/>
      <c r="E107" s="37"/>
      <c r="F107" s="37"/>
      <c r="G107" s="270"/>
      <c r="I107" s="34"/>
      <c r="J107" s="453"/>
      <c r="L107" s="34"/>
      <c r="M107" s="453"/>
      <c r="O107" s="34"/>
      <c r="P107" s="222"/>
      <c r="Q107" s="222"/>
      <c r="R107" s="222"/>
      <c r="S107" s="222"/>
      <c r="T107" s="222"/>
      <c r="U107" s="222"/>
      <c r="V107" s="222"/>
      <c r="W107" s="222"/>
      <c r="X107" s="222"/>
      <c r="Y107" s="222"/>
      <c r="Z107" s="222"/>
      <c r="AA107" s="222"/>
      <c r="AB107" s="222"/>
      <c r="AC107" s="222"/>
      <c r="AD107" s="49">
        <v>0</v>
      </c>
      <c r="AE107" s="49">
        <v>0</v>
      </c>
      <c r="AF107" s="49">
        <v>0</v>
      </c>
    </row>
    <row r="108" s="9" customFormat="1" ht="15.6" customHeight="1" spans="1:31">
      <c r="A108" s="31">
        <f>A88</f>
        <v>608</v>
      </c>
      <c r="B108" s="40"/>
      <c r="C108" s="31" t="s">
        <v>284</v>
      </c>
      <c r="D108" s="41" t="s">
        <v>126</v>
      </c>
      <c r="E108" s="42" t="s">
        <v>288</v>
      </c>
      <c r="F108" s="42" t="s">
        <v>289</v>
      </c>
      <c r="G108" s="69"/>
      <c r="H108" s="21"/>
      <c r="I108" s="31"/>
      <c r="J108" s="380"/>
      <c r="K108" s="21"/>
      <c r="L108" s="31"/>
      <c r="M108" s="380"/>
      <c r="N108" s="21"/>
      <c r="O108" s="31"/>
      <c r="P108" s="112"/>
      <c r="Q108" s="112"/>
      <c r="R108" s="112"/>
      <c r="S108" s="112"/>
      <c r="T108" s="112"/>
      <c r="U108" s="112"/>
      <c r="V108" s="112"/>
      <c r="W108" s="112"/>
      <c r="X108" s="112"/>
      <c r="Y108" s="112"/>
      <c r="Z108" s="112"/>
      <c r="AA108" s="112"/>
      <c r="AB108" s="112"/>
      <c r="AC108" s="112"/>
      <c r="AD108" s="9">
        <v>0</v>
      </c>
      <c r="AE108" s="9">
        <v>0</v>
      </c>
    </row>
    <row r="109" s="49" customFormat="1" ht="17.5" spans="1:32">
      <c r="A109" s="34"/>
      <c r="B109" s="35"/>
      <c r="D109" s="36"/>
      <c r="E109" s="37" t="s">
        <v>290</v>
      </c>
      <c r="F109" s="37" t="s">
        <v>291</v>
      </c>
      <c r="G109" s="270"/>
      <c r="H109" s="49">
        <v>1</v>
      </c>
      <c r="I109" s="49">
        <v>0</v>
      </c>
      <c r="J109" s="453">
        <v>0</v>
      </c>
      <c r="K109" s="49">
        <v>1</v>
      </c>
      <c r="L109" s="49">
        <v>0</v>
      </c>
      <c r="M109" s="453">
        <v>0</v>
      </c>
      <c r="N109" s="49">
        <v>1</v>
      </c>
      <c r="O109" s="34">
        <f t="shared" ref="O109:O112" si="16">H109+I109*2+J109*4+K109*8+L109*16+M109*32+N109*64</f>
        <v>73</v>
      </c>
      <c r="P109" s="222">
        <v>230</v>
      </c>
      <c r="Q109" s="222">
        <v>264.5</v>
      </c>
      <c r="R109" s="222" t="s">
        <v>671</v>
      </c>
      <c r="S109" s="222" t="s">
        <v>181</v>
      </c>
      <c r="T109" s="222" t="s">
        <v>181</v>
      </c>
      <c r="U109" s="222" t="s">
        <v>181</v>
      </c>
      <c r="V109" s="222" t="s">
        <v>181</v>
      </c>
      <c r="W109" s="222">
        <v>184</v>
      </c>
      <c r="X109" s="222" t="s">
        <v>671</v>
      </c>
      <c r="Y109" s="222" t="s">
        <v>181</v>
      </c>
      <c r="Z109" s="222" t="s">
        <v>181</v>
      </c>
      <c r="AA109" s="222" t="s">
        <v>181</v>
      </c>
      <c r="AB109" s="222" t="s">
        <v>181</v>
      </c>
      <c r="AC109" s="222">
        <v>253</v>
      </c>
      <c r="AD109" s="49">
        <v>0</v>
      </c>
      <c r="AE109" s="49">
        <v>0</v>
      </c>
      <c r="AF109" s="49">
        <v>0</v>
      </c>
    </row>
    <row r="110" s="119" customFormat="1" ht="17.5" spans="1:32">
      <c r="A110" s="59">
        <f>A94</f>
        <v>608</v>
      </c>
      <c r="B110" s="58" t="s">
        <v>175</v>
      </c>
      <c r="C110" s="119" t="s">
        <v>284</v>
      </c>
      <c r="D110" s="60" t="s">
        <v>129</v>
      </c>
      <c r="E110" s="61" t="s">
        <v>290</v>
      </c>
      <c r="F110" s="61" t="s">
        <v>291</v>
      </c>
      <c r="G110" s="408"/>
      <c r="H110" s="119">
        <v>1</v>
      </c>
      <c r="I110" s="119">
        <v>0</v>
      </c>
      <c r="J110" s="498">
        <v>0</v>
      </c>
      <c r="K110" s="119">
        <v>1</v>
      </c>
      <c r="L110" s="119">
        <v>0</v>
      </c>
      <c r="M110" s="498">
        <v>0</v>
      </c>
      <c r="N110" s="119">
        <v>1</v>
      </c>
      <c r="O110" s="59">
        <f t="shared" si="16"/>
        <v>73</v>
      </c>
      <c r="P110" s="223">
        <v>230</v>
      </c>
      <c r="Q110" s="223">
        <v>264.5</v>
      </c>
      <c r="R110" s="223">
        <v>140</v>
      </c>
      <c r="S110" s="223">
        <v>273</v>
      </c>
      <c r="T110" s="223">
        <v>60</v>
      </c>
      <c r="U110" s="223">
        <v>0</v>
      </c>
      <c r="V110" s="223">
        <v>0</v>
      </c>
      <c r="W110" s="223">
        <v>184</v>
      </c>
      <c r="X110" s="223">
        <v>140</v>
      </c>
      <c r="Y110" s="223">
        <v>175</v>
      </c>
      <c r="Z110" s="223">
        <v>60</v>
      </c>
      <c r="AA110" s="223">
        <v>0</v>
      </c>
      <c r="AB110" s="223">
        <v>0</v>
      </c>
      <c r="AC110" s="223">
        <v>253</v>
      </c>
      <c r="AD110" s="119">
        <v>0</v>
      </c>
      <c r="AE110" s="119">
        <v>0</v>
      </c>
      <c r="AF110" s="119">
        <v>0</v>
      </c>
    </row>
    <row r="111" s="49" customFormat="1" ht="17.5" spans="1:32">
      <c r="A111" s="34"/>
      <c r="B111" s="35"/>
      <c r="D111" s="36"/>
      <c r="E111" s="37" t="s">
        <v>280</v>
      </c>
      <c r="F111" s="37" t="s">
        <v>281</v>
      </c>
      <c r="G111" s="270"/>
      <c r="H111" s="49">
        <v>1</v>
      </c>
      <c r="I111" s="49">
        <v>0</v>
      </c>
      <c r="J111" s="453">
        <v>0</v>
      </c>
      <c r="K111" s="49">
        <v>1</v>
      </c>
      <c r="L111" s="49">
        <v>0</v>
      </c>
      <c r="M111" s="453">
        <v>0</v>
      </c>
      <c r="N111" s="49">
        <v>1</v>
      </c>
      <c r="O111" s="34">
        <f t="shared" si="16"/>
        <v>73</v>
      </c>
      <c r="P111" s="222">
        <v>230</v>
      </c>
      <c r="Q111" s="222">
        <v>264.5</v>
      </c>
      <c r="R111" s="222" t="s">
        <v>671</v>
      </c>
      <c r="S111" s="222" t="s">
        <v>181</v>
      </c>
      <c r="T111" s="222" t="s">
        <v>181</v>
      </c>
      <c r="U111" s="222" t="s">
        <v>181</v>
      </c>
      <c r="V111" s="222" t="s">
        <v>181</v>
      </c>
      <c r="W111" s="222">
        <v>184</v>
      </c>
      <c r="X111" s="222" t="s">
        <v>671</v>
      </c>
      <c r="Y111" s="222" t="s">
        <v>181</v>
      </c>
      <c r="Z111" s="222" t="s">
        <v>181</v>
      </c>
      <c r="AA111" s="222" t="s">
        <v>181</v>
      </c>
      <c r="AB111" s="222" t="s">
        <v>181</v>
      </c>
      <c r="AC111" s="222">
        <v>253</v>
      </c>
      <c r="AD111" s="49">
        <v>0</v>
      </c>
      <c r="AE111" s="49">
        <v>0</v>
      </c>
      <c r="AF111" s="49">
        <v>0</v>
      </c>
    </row>
    <row r="112" s="119" customFormat="1" ht="17.5" spans="1:32">
      <c r="A112" s="120">
        <f>A4</f>
        <v>608</v>
      </c>
      <c r="B112" s="121" t="s">
        <v>175</v>
      </c>
      <c r="C112" s="122" t="s">
        <v>284</v>
      </c>
      <c r="D112" s="123" t="s">
        <v>132</v>
      </c>
      <c r="E112" s="124" t="s">
        <v>292</v>
      </c>
      <c r="F112" s="124" t="s">
        <v>680</v>
      </c>
      <c r="G112" s="365"/>
      <c r="H112" s="85">
        <v>1</v>
      </c>
      <c r="I112" s="85">
        <v>0</v>
      </c>
      <c r="J112" s="499">
        <v>0</v>
      </c>
      <c r="K112" s="85">
        <v>1</v>
      </c>
      <c r="L112" s="85">
        <v>0</v>
      </c>
      <c r="M112" s="499">
        <v>0</v>
      </c>
      <c r="N112" s="85">
        <v>1</v>
      </c>
      <c r="O112" s="201">
        <f t="shared" si="16"/>
        <v>73</v>
      </c>
      <c r="P112" s="252">
        <v>230</v>
      </c>
      <c r="Q112" s="252">
        <v>264.5</v>
      </c>
      <c r="R112" s="252">
        <v>140</v>
      </c>
      <c r="S112" s="252">
        <v>273</v>
      </c>
      <c r="T112" s="252">
        <v>60</v>
      </c>
      <c r="U112" s="252">
        <v>0</v>
      </c>
      <c r="V112" s="252">
        <v>0</v>
      </c>
      <c r="W112" s="252">
        <v>184</v>
      </c>
      <c r="X112" s="252">
        <v>140</v>
      </c>
      <c r="Y112" s="252">
        <v>175</v>
      </c>
      <c r="Z112" s="252">
        <v>60</v>
      </c>
      <c r="AA112" s="252">
        <v>0</v>
      </c>
      <c r="AB112" s="252">
        <v>0</v>
      </c>
      <c r="AC112" s="252">
        <v>253</v>
      </c>
      <c r="AD112" s="85">
        <v>0</v>
      </c>
      <c r="AE112" s="85">
        <v>0</v>
      </c>
      <c r="AF112" s="85">
        <v>0</v>
      </c>
    </row>
    <row r="113" s="49" customFormat="1" ht="17.5" spans="1:29">
      <c r="A113" s="34"/>
      <c r="B113" s="35"/>
      <c r="D113" s="36"/>
      <c r="E113" s="37"/>
      <c r="F113" s="37"/>
      <c r="G113" s="270"/>
      <c r="J113" s="453"/>
      <c r="M113" s="453"/>
      <c r="O113" s="34"/>
      <c r="P113" s="222"/>
      <c r="Q113" s="222"/>
      <c r="R113" s="222"/>
      <c r="S113" s="222"/>
      <c r="T113" s="222"/>
      <c r="U113" s="222"/>
      <c r="V113" s="222"/>
      <c r="W113" s="222"/>
      <c r="X113" s="222"/>
      <c r="Y113" s="222"/>
      <c r="Z113" s="222"/>
      <c r="AA113" s="222"/>
      <c r="AB113" s="222"/>
      <c r="AC113" s="222"/>
    </row>
    <row r="114" s="119" customFormat="1" ht="17.5" spans="1:32">
      <c r="A114" s="120">
        <f>A4</f>
        <v>608</v>
      </c>
      <c r="B114" s="121"/>
      <c r="C114" s="122" t="s">
        <v>284</v>
      </c>
      <c r="D114" s="123" t="s">
        <v>135</v>
      </c>
      <c r="E114" s="124" t="s">
        <v>294</v>
      </c>
      <c r="F114" s="124" t="s">
        <v>681</v>
      </c>
      <c r="G114" s="365"/>
      <c r="H114" s="85"/>
      <c r="I114" s="85"/>
      <c r="J114" s="499"/>
      <c r="K114" s="85"/>
      <c r="L114" s="85"/>
      <c r="M114" s="499"/>
      <c r="N114" s="85"/>
      <c r="O114" s="120"/>
      <c r="P114" s="252"/>
      <c r="Q114" s="252"/>
      <c r="R114" s="252"/>
      <c r="S114" s="252"/>
      <c r="T114" s="252"/>
      <c r="U114" s="252"/>
      <c r="V114" s="252"/>
      <c r="W114" s="252"/>
      <c r="X114" s="252"/>
      <c r="Y114" s="252"/>
      <c r="Z114" s="252"/>
      <c r="AA114" s="252"/>
      <c r="AB114" s="252"/>
      <c r="AC114" s="252"/>
      <c r="AD114" s="85"/>
      <c r="AE114" s="85"/>
      <c r="AF114" s="85"/>
    </row>
    <row r="115" s="49" customFormat="1" ht="17.5" spans="1:32">
      <c r="A115" s="34"/>
      <c r="B115" s="35"/>
      <c r="D115" s="36"/>
      <c r="E115" s="37" t="s">
        <v>290</v>
      </c>
      <c r="F115" s="37" t="s">
        <v>291</v>
      </c>
      <c r="G115" s="270"/>
      <c r="H115" s="49">
        <v>1</v>
      </c>
      <c r="I115" s="49">
        <v>0</v>
      </c>
      <c r="J115" s="453">
        <v>0</v>
      </c>
      <c r="K115" s="49">
        <v>1</v>
      </c>
      <c r="L115" s="49">
        <v>0</v>
      </c>
      <c r="M115" s="453">
        <v>0</v>
      </c>
      <c r="N115" s="49">
        <v>1</v>
      </c>
      <c r="O115" s="34">
        <f>H115+I115*2+J115*4+K115*8+L115*16+M115*32+N115*64</f>
        <v>73</v>
      </c>
      <c r="P115" s="222">
        <v>230</v>
      </c>
      <c r="Q115" s="222">
        <v>264.5</v>
      </c>
      <c r="R115" s="222" t="s">
        <v>671</v>
      </c>
      <c r="S115" s="222" t="s">
        <v>181</v>
      </c>
      <c r="T115" s="222" t="s">
        <v>181</v>
      </c>
      <c r="U115" s="222" t="s">
        <v>181</v>
      </c>
      <c r="V115" s="222" t="s">
        <v>181</v>
      </c>
      <c r="W115" s="222">
        <v>184</v>
      </c>
      <c r="X115" s="222" t="s">
        <v>671</v>
      </c>
      <c r="Y115" s="222" t="s">
        <v>181</v>
      </c>
      <c r="Z115" s="222" t="s">
        <v>181</v>
      </c>
      <c r="AA115" s="222" t="s">
        <v>181</v>
      </c>
      <c r="AB115" s="222" t="s">
        <v>181</v>
      </c>
      <c r="AC115" s="222">
        <v>253</v>
      </c>
      <c r="AD115" s="49">
        <v>0</v>
      </c>
      <c r="AE115" s="49">
        <v>0</v>
      </c>
      <c r="AF115" s="49">
        <v>0</v>
      </c>
    </row>
    <row r="116" s="119" customFormat="1" ht="17.5" spans="1:32">
      <c r="A116" s="120">
        <f>A4</f>
        <v>608</v>
      </c>
      <c r="B116" s="121" t="s">
        <v>175</v>
      </c>
      <c r="C116" s="122" t="s">
        <v>284</v>
      </c>
      <c r="D116" s="123" t="s">
        <v>138</v>
      </c>
      <c r="E116" s="124" t="s">
        <v>296</v>
      </c>
      <c r="F116" s="124" t="s">
        <v>682</v>
      </c>
      <c r="G116" s="365"/>
      <c r="H116" s="85">
        <v>1</v>
      </c>
      <c r="I116" s="85">
        <v>0</v>
      </c>
      <c r="J116" s="499">
        <v>0</v>
      </c>
      <c r="K116" s="85">
        <v>1</v>
      </c>
      <c r="L116" s="85">
        <v>0</v>
      </c>
      <c r="M116" s="499">
        <v>0</v>
      </c>
      <c r="N116" s="85">
        <v>1</v>
      </c>
      <c r="O116" s="201">
        <f t="shared" ref="O116:O118" si="17">H116+I116*2+J116*4+K116*8+L116*16+M116*32+N116*64</f>
        <v>73</v>
      </c>
      <c r="P116" s="252">
        <v>230</v>
      </c>
      <c r="Q116" s="252">
        <v>264.5</v>
      </c>
      <c r="R116" s="252">
        <v>140</v>
      </c>
      <c r="S116" s="252">
        <v>273</v>
      </c>
      <c r="T116" s="252">
        <v>60</v>
      </c>
      <c r="U116" s="252">
        <v>0</v>
      </c>
      <c r="V116" s="252">
        <v>0</v>
      </c>
      <c r="W116" s="252">
        <v>184</v>
      </c>
      <c r="X116" s="252">
        <v>140</v>
      </c>
      <c r="Y116" s="252">
        <v>175</v>
      </c>
      <c r="Z116" s="252">
        <v>60</v>
      </c>
      <c r="AA116" s="252">
        <v>0</v>
      </c>
      <c r="AB116" s="252">
        <v>0</v>
      </c>
      <c r="AC116" s="252">
        <v>253</v>
      </c>
      <c r="AD116" s="85">
        <v>0</v>
      </c>
      <c r="AE116" s="85">
        <v>0</v>
      </c>
      <c r="AF116" s="85">
        <v>0</v>
      </c>
    </row>
    <row r="117" s="133" customFormat="1" ht="17.5" spans="1:32">
      <c r="A117" s="127"/>
      <c r="B117" s="128"/>
      <c r="C117" s="127"/>
      <c r="D117" s="129"/>
      <c r="E117" s="130" t="s">
        <v>298</v>
      </c>
      <c r="F117" s="130" t="s">
        <v>299</v>
      </c>
      <c r="G117" s="496"/>
      <c r="H117" s="473">
        <v>1</v>
      </c>
      <c r="I117" s="473">
        <v>0</v>
      </c>
      <c r="J117" s="473">
        <v>0</v>
      </c>
      <c r="K117" s="473">
        <v>1</v>
      </c>
      <c r="L117" s="473">
        <v>0</v>
      </c>
      <c r="M117" s="473">
        <v>0</v>
      </c>
      <c r="N117" s="473">
        <v>1</v>
      </c>
      <c r="O117" s="473">
        <f t="shared" si="17"/>
        <v>73</v>
      </c>
      <c r="P117" s="133">
        <v>230</v>
      </c>
      <c r="Q117" s="133">
        <v>264.5</v>
      </c>
      <c r="R117" s="133" t="s">
        <v>683</v>
      </c>
      <c r="S117" s="501">
        <v>0</v>
      </c>
      <c r="T117" s="501">
        <v>0</v>
      </c>
      <c r="U117" s="501">
        <v>0</v>
      </c>
      <c r="V117" s="133">
        <v>0</v>
      </c>
      <c r="W117" s="501">
        <v>195.5</v>
      </c>
      <c r="X117" s="501" t="s">
        <v>684</v>
      </c>
      <c r="Y117" s="133">
        <v>0</v>
      </c>
      <c r="Z117" s="133">
        <v>0</v>
      </c>
      <c r="AA117" s="133">
        <v>0</v>
      </c>
      <c r="AB117" s="133">
        <v>0</v>
      </c>
      <c r="AC117" s="133">
        <v>253</v>
      </c>
      <c r="AD117" s="133">
        <v>0</v>
      </c>
      <c r="AE117" s="133">
        <v>0</v>
      </c>
      <c r="AF117" s="133">
        <v>0</v>
      </c>
    </row>
    <row r="118" s="9" customFormat="1" ht="15.6" customHeight="1" spans="1:32">
      <c r="A118" s="31">
        <f>A106</f>
        <v>608</v>
      </c>
      <c r="B118" s="40" t="s">
        <v>301</v>
      </c>
      <c r="C118" s="31" t="s">
        <v>302</v>
      </c>
      <c r="D118" s="41" t="s">
        <v>109</v>
      </c>
      <c r="E118" s="42" t="s">
        <v>298</v>
      </c>
      <c r="F118" s="42" t="s">
        <v>299</v>
      </c>
      <c r="G118" s="69"/>
      <c r="H118" s="21">
        <v>1</v>
      </c>
      <c r="I118" s="21">
        <v>0</v>
      </c>
      <c r="J118" s="21">
        <v>0</v>
      </c>
      <c r="K118" s="21">
        <v>1</v>
      </c>
      <c r="L118" s="21">
        <v>0</v>
      </c>
      <c r="M118" s="380">
        <v>0</v>
      </c>
      <c r="N118" s="21">
        <v>1</v>
      </c>
      <c r="O118" s="31">
        <f t="shared" si="17"/>
        <v>73</v>
      </c>
      <c r="P118" s="9">
        <v>230</v>
      </c>
      <c r="Q118" s="9">
        <v>264.5</v>
      </c>
      <c r="R118" s="9">
        <v>180</v>
      </c>
      <c r="S118" s="9">
        <v>270</v>
      </c>
      <c r="T118" s="9">
        <v>120</v>
      </c>
      <c r="U118" s="9">
        <v>0</v>
      </c>
      <c r="V118" s="9">
        <v>0</v>
      </c>
      <c r="W118" s="9">
        <v>195.5</v>
      </c>
      <c r="X118" s="9">
        <v>1400</v>
      </c>
      <c r="Y118" s="9">
        <v>115</v>
      </c>
      <c r="Z118" s="9">
        <v>20</v>
      </c>
      <c r="AA118" s="9">
        <v>0</v>
      </c>
      <c r="AB118" s="9">
        <v>0</v>
      </c>
      <c r="AC118" s="9">
        <v>253</v>
      </c>
      <c r="AD118" s="9">
        <v>0</v>
      </c>
      <c r="AE118" s="9">
        <v>0</v>
      </c>
      <c r="AF118" s="9">
        <v>0</v>
      </c>
    </row>
    <row r="119" s="133" customFormat="1" ht="15.6" customHeight="1" spans="1:32">
      <c r="A119" s="132"/>
      <c r="B119" s="128"/>
      <c r="C119" s="127"/>
      <c r="D119" s="129"/>
      <c r="E119" s="130"/>
      <c r="F119" s="130"/>
      <c r="G119" s="496"/>
      <c r="J119" s="473"/>
      <c r="M119" s="473"/>
      <c r="O119" s="127"/>
      <c r="AD119" s="133">
        <v>0</v>
      </c>
      <c r="AE119" s="133">
        <v>0</v>
      </c>
      <c r="AF119" s="133">
        <v>0</v>
      </c>
    </row>
    <row r="120" s="9" customFormat="1" ht="15.6" customHeight="1" spans="1:32">
      <c r="A120" s="48">
        <f>A108</f>
        <v>608</v>
      </c>
      <c r="B120" s="40"/>
      <c r="C120" s="31" t="s">
        <v>302</v>
      </c>
      <c r="D120" s="41" t="s">
        <v>120</v>
      </c>
      <c r="E120" s="42" t="s">
        <v>303</v>
      </c>
      <c r="F120" s="42" t="s">
        <v>304</v>
      </c>
      <c r="G120" s="69"/>
      <c r="H120" s="21"/>
      <c r="I120" s="21"/>
      <c r="J120" s="380"/>
      <c r="K120" s="21"/>
      <c r="L120" s="21"/>
      <c r="M120" s="380"/>
      <c r="N120" s="21"/>
      <c r="O120" s="31"/>
      <c r="AD120" s="9">
        <v>0</v>
      </c>
      <c r="AE120" s="9">
        <v>0</v>
      </c>
      <c r="AF120" s="9">
        <v>0</v>
      </c>
    </row>
    <row r="121" s="133" customFormat="1" ht="15.6" customHeight="1" spans="1:32">
      <c r="A121" s="132"/>
      <c r="B121" s="128"/>
      <c r="C121" s="127"/>
      <c r="D121" s="129"/>
      <c r="E121" s="130"/>
      <c r="F121" s="130"/>
      <c r="G121" s="496"/>
      <c r="J121" s="473"/>
      <c r="M121" s="473"/>
      <c r="O121" s="127"/>
      <c r="AD121" s="133">
        <v>0</v>
      </c>
      <c r="AE121" s="133">
        <v>0</v>
      </c>
      <c r="AF121" s="133">
        <v>0</v>
      </c>
    </row>
    <row r="122" s="9" customFormat="1" ht="15.6" customHeight="1" spans="1:32">
      <c r="A122" s="48">
        <f>A118</f>
        <v>608</v>
      </c>
      <c r="B122" s="40"/>
      <c r="C122" s="31" t="s">
        <v>302</v>
      </c>
      <c r="D122" s="41" t="s">
        <v>126</v>
      </c>
      <c r="E122" s="42" t="s">
        <v>305</v>
      </c>
      <c r="F122" s="42" t="s">
        <v>306</v>
      </c>
      <c r="G122" s="69"/>
      <c r="H122" s="21"/>
      <c r="I122" s="21"/>
      <c r="J122" s="380"/>
      <c r="K122" s="21"/>
      <c r="L122" s="21"/>
      <c r="M122" s="380"/>
      <c r="N122" s="21"/>
      <c r="O122" s="31"/>
      <c r="AD122" s="9">
        <v>0</v>
      </c>
      <c r="AE122" s="9">
        <v>0</v>
      </c>
      <c r="AF122" s="9">
        <v>0</v>
      </c>
    </row>
    <row r="123" s="13" customFormat="1" ht="15.6" customHeight="1" spans="1:32">
      <c r="A123" s="132"/>
      <c r="B123" s="128"/>
      <c r="C123" s="127"/>
      <c r="D123" s="129"/>
      <c r="E123" s="130" t="s">
        <v>298</v>
      </c>
      <c r="F123" s="130" t="s">
        <v>307</v>
      </c>
      <c r="G123" s="134"/>
      <c r="H123" s="257">
        <v>1</v>
      </c>
      <c r="I123" s="329">
        <v>0</v>
      </c>
      <c r="J123" s="473">
        <v>0</v>
      </c>
      <c r="K123" s="329">
        <v>1</v>
      </c>
      <c r="L123" s="256">
        <v>0</v>
      </c>
      <c r="M123" s="256">
        <v>0</v>
      </c>
      <c r="N123" s="473">
        <v>1</v>
      </c>
      <c r="O123" s="473">
        <f t="shared" ref="O123:O136" si="18">H123+I123*2+J123*4+K123*8+L123*16+M123*32+N123*64</f>
        <v>73</v>
      </c>
      <c r="P123" s="256">
        <v>230</v>
      </c>
      <c r="Q123" s="133">
        <v>264.5</v>
      </c>
      <c r="R123" s="133" t="s">
        <v>683</v>
      </c>
      <c r="S123" s="501">
        <v>0</v>
      </c>
      <c r="T123" s="501">
        <v>0</v>
      </c>
      <c r="U123" s="501">
        <v>0</v>
      </c>
      <c r="V123" s="133">
        <v>0</v>
      </c>
      <c r="W123" s="501">
        <v>195.5</v>
      </c>
      <c r="X123" s="501" t="s">
        <v>684</v>
      </c>
      <c r="Y123" s="133">
        <v>0</v>
      </c>
      <c r="Z123" s="133">
        <v>0</v>
      </c>
      <c r="AA123" s="133">
        <v>0</v>
      </c>
      <c r="AB123" s="133">
        <v>0</v>
      </c>
      <c r="AC123" s="133">
        <v>253</v>
      </c>
      <c r="AD123" s="133">
        <v>0</v>
      </c>
      <c r="AE123" s="133">
        <v>0</v>
      </c>
      <c r="AF123" s="133">
        <v>0</v>
      </c>
    </row>
    <row r="124" customFormat="1" ht="15.6" customHeight="1" spans="1:32">
      <c r="A124" s="48">
        <f>A118</f>
        <v>608</v>
      </c>
      <c r="B124" s="40" t="s">
        <v>301</v>
      </c>
      <c r="C124" s="31" t="s">
        <v>302</v>
      </c>
      <c r="D124" s="41" t="s">
        <v>129</v>
      </c>
      <c r="E124" s="42" t="s">
        <v>298</v>
      </c>
      <c r="F124" s="42" t="s">
        <v>307</v>
      </c>
      <c r="G124" s="111"/>
      <c r="H124" s="111">
        <v>1</v>
      </c>
      <c r="I124" s="21">
        <v>0</v>
      </c>
      <c r="J124" s="21">
        <v>0</v>
      </c>
      <c r="K124" s="111">
        <v>1</v>
      </c>
      <c r="L124" s="111">
        <v>0</v>
      </c>
      <c r="M124" s="111">
        <v>0</v>
      </c>
      <c r="N124" s="111">
        <v>1</v>
      </c>
      <c r="O124" s="31">
        <f t="shared" si="18"/>
        <v>73</v>
      </c>
      <c r="P124" s="111">
        <v>230</v>
      </c>
      <c r="Q124" s="9">
        <v>264.5</v>
      </c>
      <c r="R124" s="111">
        <v>180</v>
      </c>
      <c r="S124" s="111">
        <v>270</v>
      </c>
      <c r="T124" s="111">
        <v>120</v>
      </c>
      <c r="U124" s="111">
        <v>0</v>
      </c>
      <c r="V124" s="111">
        <v>0</v>
      </c>
      <c r="W124" s="111">
        <v>195.5</v>
      </c>
      <c r="X124" s="111">
        <v>1200</v>
      </c>
      <c r="Y124" s="111">
        <v>0</v>
      </c>
      <c r="Z124" s="111">
        <v>0</v>
      </c>
      <c r="AA124" s="111">
        <v>0</v>
      </c>
      <c r="AB124" s="111">
        <v>0</v>
      </c>
      <c r="AC124" s="111">
        <v>253</v>
      </c>
      <c r="AD124" s="502">
        <v>0</v>
      </c>
      <c r="AE124" s="502">
        <v>0</v>
      </c>
      <c r="AF124" s="502">
        <v>0</v>
      </c>
    </row>
    <row r="125" s="49" customFormat="1" ht="17.5" spans="1:32">
      <c r="A125" s="34"/>
      <c r="B125" s="35"/>
      <c r="C125" s="34"/>
      <c r="D125" s="36"/>
      <c r="E125" s="37"/>
      <c r="F125" s="37" t="s">
        <v>309</v>
      </c>
      <c r="G125" s="270"/>
      <c r="H125" s="49">
        <v>0</v>
      </c>
      <c r="I125" s="49">
        <v>1</v>
      </c>
      <c r="J125" s="49">
        <v>0</v>
      </c>
      <c r="K125" s="49">
        <v>1</v>
      </c>
      <c r="L125" s="49">
        <v>1</v>
      </c>
      <c r="M125" s="49">
        <v>0</v>
      </c>
      <c r="N125" s="49">
        <v>1</v>
      </c>
      <c r="O125" s="34">
        <f t="shared" si="18"/>
        <v>90</v>
      </c>
      <c r="P125" s="49">
        <v>230</v>
      </c>
      <c r="S125" s="49" t="s">
        <v>685</v>
      </c>
      <c r="T125" s="49" t="s">
        <v>683</v>
      </c>
      <c r="W125" s="49" t="s">
        <v>419</v>
      </c>
      <c r="X125" s="49" t="s">
        <v>686</v>
      </c>
      <c r="Y125" s="49" t="s">
        <v>687</v>
      </c>
      <c r="Z125" s="49" t="s">
        <v>688</v>
      </c>
      <c r="AC125" s="49" t="s">
        <v>689</v>
      </c>
      <c r="AD125" s="49">
        <v>0</v>
      </c>
      <c r="AE125" s="49">
        <v>0</v>
      </c>
      <c r="AF125" s="49">
        <v>0</v>
      </c>
    </row>
    <row r="126" s="9" customFormat="1" ht="15.6" customHeight="1" spans="1:32">
      <c r="A126" s="31">
        <f>A118</f>
        <v>608</v>
      </c>
      <c r="B126" s="40" t="s">
        <v>314</v>
      </c>
      <c r="C126" s="31" t="s">
        <v>315</v>
      </c>
      <c r="D126" s="41" t="s">
        <v>109</v>
      </c>
      <c r="E126" s="42" t="s">
        <v>316</v>
      </c>
      <c r="F126" s="42" t="s">
        <v>317</v>
      </c>
      <c r="G126" s="69"/>
      <c r="H126" s="21">
        <v>0</v>
      </c>
      <c r="I126" s="21">
        <v>1</v>
      </c>
      <c r="J126" s="380">
        <v>0</v>
      </c>
      <c r="K126" s="21">
        <v>1</v>
      </c>
      <c r="L126" s="21">
        <v>1</v>
      </c>
      <c r="M126" s="380">
        <v>0</v>
      </c>
      <c r="N126" s="21">
        <v>1</v>
      </c>
      <c r="O126" s="31">
        <f t="shared" si="18"/>
        <v>90</v>
      </c>
      <c r="P126" s="9">
        <v>230</v>
      </c>
      <c r="Q126" s="9">
        <v>264.5</v>
      </c>
      <c r="R126" s="9">
        <v>140</v>
      </c>
      <c r="S126" s="9">
        <v>264.5</v>
      </c>
      <c r="T126" s="119">
        <v>150</v>
      </c>
      <c r="U126" s="119">
        <v>0</v>
      </c>
      <c r="V126" s="119">
        <v>0</v>
      </c>
      <c r="W126" s="119">
        <v>184</v>
      </c>
      <c r="X126" s="119">
        <v>1550</v>
      </c>
      <c r="Y126" s="119">
        <v>57.5</v>
      </c>
      <c r="Z126" s="119">
        <v>500</v>
      </c>
      <c r="AA126" s="9">
        <v>0</v>
      </c>
      <c r="AB126" s="9">
        <v>0</v>
      </c>
      <c r="AC126" s="9">
        <v>255.3</v>
      </c>
      <c r="AD126" s="9">
        <v>0</v>
      </c>
      <c r="AE126" s="9">
        <v>0</v>
      </c>
      <c r="AF126" s="9">
        <v>0</v>
      </c>
    </row>
    <row r="127" s="140" customFormat="1" ht="19.2" customHeight="1" spans="1:32">
      <c r="A127" s="135">
        <f>A126</f>
        <v>608</v>
      </c>
      <c r="B127" s="136" t="s">
        <v>318</v>
      </c>
      <c r="C127" s="135" t="s">
        <v>319</v>
      </c>
      <c r="D127" s="137" t="s">
        <v>109</v>
      </c>
      <c r="E127" s="138"/>
      <c r="F127" s="138"/>
      <c r="G127" s="497"/>
      <c r="H127" s="153"/>
      <c r="I127" s="153"/>
      <c r="J127" s="500"/>
      <c r="K127" s="153"/>
      <c r="L127" s="153"/>
      <c r="M127" s="500"/>
      <c r="N127" s="153"/>
      <c r="O127" s="135">
        <f t="shared" si="18"/>
        <v>0</v>
      </c>
      <c r="AD127" s="140">
        <v>0</v>
      </c>
      <c r="AE127" s="140">
        <v>0</v>
      </c>
      <c r="AF127" s="140">
        <v>0</v>
      </c>
    </row>
    <row r="128" s="75" customFormat="1" ht="15.6" customHeight="1" spans="1:32">
      <c r="A128" s="107"/>
      <c r="B128" s="71"/>
      <c r="C128" s="70"/>
      <c r="D128" s="72"/>
      <c r="E128" s="10" t="s">
        <v>320</v>
      </c>
      <c r="F128" s="73" t="s">
        <v>321</v>
      </c>
      <c r="G128" s="491"/>
      <c r="H128" s="75">
        <v>1</v>
      </c>
      <c r="I128" s="75">
        <v>1</v>
      </c>
      <c r="J128" s="481">
        <v>0</v>
      </c>
      <c r="K128" s="75">
        <v>1</v>
      </c>
      <c r="L128" s="75">
        <v>1</v>
      </c>
      <c r="M128" s="481">
        <v>0</v>
      </c>
      <c r="N128" s="75">
        <v>0</v>
      </c>
      <c r="O128" s="70">
        <v>27</v>
      </c>
      <c r="P128" s="75">
        <v>230</v>
      </c>
      <c r="Q128" s="75">
        <v>253</v>
      </c>
      <c r="R128" s="75">
        <v>60</v>
      </c>
      <c r="S128" s="75">
        <v>276</v>
      </c>
      <c r="T128" s="75">
        <v>40</v>
      </c>
      <c r="U128" s="75">
        <v>0</v>
      </c>
      <c r="V128" s="75">
        <v>0</v>
      </c>
      <c r="W128" s="75">
        <v>184</v>
      </c>
      <c r="X128" s="75">
        <v>1450</v>
      </c>
      <c r="Y128" s="75">
        <v>104</v>
      </c>
      <c r="Z128" s="75">
        <v>250</v>
      </c>
      <c r="AA128" s="75">
        <v>0</v>
      </c>
      <c r="AB128" s="75">
        <v>0</v>
      </c>
      <c r="AC128" s="75">
        <v>253</v>
      </c>
      <c r="AD128" s="75">
        <v>0</v>
      </c>
      <c r="AE128" s="75">
        <v>0</v>
      </c>
      <c r="AF128" s="75">
        <v>0</v>
      </c>
    </row>
    <row r="129" s="9" customFormat="1" ht="15.6" customHeight="1" spans="1:32">
      <c r="A129" s="48">
        <f>A127</f>
        <v>608</v>
      </c>
      <c r="B129" s="40"/>
      <c r="C129" s="31" t="s">
        <v>322</v>
      </c>
      <c r="D129" s="41" t="s">
        <v>109</v>
      </c>
      <c r="E129" t="s">
        <v>320</v>
      </c>
      <c r="F129" s="42" t="s">
        <v>321</v>
      </c>
      <c r="G129" s="69"/>
      <c r="H129" s="21">
        <v>1</v>
      </c>
      <c r="I129" s="21">
        <v>1</v>
      </c>
      <c r="J129" s="380">
        <v>0</v>
      </c>
      <c r="K129" s="21">
        <v>1</v>
      </c>
      <c r="L129" s="21">
        <v>1</v>
      </c>
      <c r="M129" s="380">
        <v>0</v>
      </c>
      <c r="N129" s="21">
        <v>0</v>
      </c>
      <c r="O129" s="31">
        <f t="shared" si="18"/>
        <v>27</v>
      </c>
      <c r="P129" s="9">
        <v>230</v>
      </c>
      <c r="Q129" s="9">
        <v>253</v>
      </c>
      <c r="R129" s="9">
        <v>60</v>
      </c>
      <c r="S129" s="9">
        <v>276</v>
      </c>
      <c r="T129" s="9">
        <v>40</v>
      </c>
      <c r="U129" s="9">
        <v>0</v>
      </c>
      <c r="V129" s="9">
        <v>0</v>
      </c>
      <c r="W129" s="9">
        <v>184</v>
      </c>
      <c r="X129" s="9">
        <v>1450</v>
      </c>
      <c r="Y129" s="9">
        <v>104</v>
      </c>
      <c r="Z129" s="9">
        <v>250</v>
      </c>
      <c r="AA129" s="9">
        <v>0</v>
      </c>
      <c r="AB129" s="9">
        <v>0</v>
      </c>
      <c r="AC129" s="9">
        <v>253</v>
      </c>
      <c r="AD129" s="9">
        <v>0</v>
      </c>
      <c r="AE129" s="9">
        <v>0</v>
      </c>
      <c r="AF129" s="9">
        <v>0</v>
      </c>
    </row>
    <row r="130" s="75" customFormat="1" ht="15.6" customHeight="1" spans="1:32">
      <c r="A130" s="107"/>
      <c r="B130" s="71"/>
      <c r="C130" s="70"/>
      <c r="D130" s="72"/>
      <c r="E130" s="10" t="s">
        <v>323</v>
      </c>
      <c r="F130" s="73" t="s">
        <v>324</v>
      </c>
      <c r="G130" s="491"/>
      <c r="H130" s="75">
        <v>1</v>
      </c>
      <c r="I130" s="75">
        <v>1</v>
      </c>
      <c r="J130" s="481">
        <v>0</v>
      </c>
      <c r="K130" s="75">
        <v>1</v>
      </c>
      <c r="L130" s="75">
        <v>1</v>
      </c>
      <c r="M130" s="481">
        <v>0</v>
      </c>
      <c r="N130" s="75">
        <v>0</v>
      </c>
      <c r="O130" s="70">
        <v>27</v>
      </c>
      <c r="P130" s="75">
        <v>230</v>
      </c>
      <c r="Q130" s="75">
        <v>253</v>
      </c>
      <c r="R130" s="75">
        <v>60</v>
      </c>
      <c r="S130" s="75">
        <v>276</v>
      </c>
      <c r="T130" s="75">
        <v>40</v>
      </c>
      <c r="U130" s="75">
        <v>0</v>
      </c>
      <c r="V130" s="75">
        <v>0</v>
      </c>
      <c r="W130" s="75">
        <v>184</v>
      </c>
      <c r="X130" s="75">
        <v>1450</v>
      </c>
      <c r="Y130" s="75">
        <v>104</v>
      </c>
      <c r="Z130" s="75">
        <v>250</v>
      </c>
      <c r="AA130" s="75">
        <v>0</v>
      </c>
      <c r="AB130" s="75">
        <v>0</v>
      </c>
      <c r="AC130" s="75">
        <v>253</v>
      </c>
      <c r="AD130" s="75">
        <v>0</v>
      </c>
      <c r="AE130" s="75">
        <v>0</v>
      </c>
      <c r="AF130" s="75">
        <v>0</v>
      </c>
    </row>
    <row r="131" s="9" customFormat="1" ht="15.6" customHeight="1" spans="1:32">
      <c r="A131" s="48">
        <f>A129</f>
        <v>608</v>
      </c>
      <c r="B131" s="40"/>
      <c r="C131" s="31" t="s">
        <v>322</v>
      </c>
      <c r="D131" s="41" t="s">
        <v>120</v>
      </c>
      <c r="E131" t="s">
        <v>323</v>
      </c>
      <c r="F131" s="42" t="s">
        <v>324</v>
      </c>
      <c r="G131" s="69"/>
      <c r="H131" s="21">
        <v>1</v>
      </c>
      <c r="I131" s="21">
        <v>1</v>
      </c>
      <c r="J131" s="380">
        <v>0</v>
      </c>
      <c r="K131" s="21">
        <v>1</v>
      </c>
      <c r="L131" s="21">
        <v>1</v>
      </c>
      <c r="M131" s="380">
        <v>0</v>
      </c>
      <c r="N131" s="21">
        <v>0</v>
      </c>
      <c r="O131" s="31">
        <f t="shared" si="18"/>
        <v>27</v>
      </c>
      <c r="P131" s="9">
        <v>230</v>
      </c>
      <c r="Q131" s="9">
        <v>253</v>
      </c>
      <c r="R131" s="9">
        <v>60</v>
      </c>
      <c r="S131" s="9">
        <v>276</v>
      </c>
      <c r="T131" s="9">
        <v>40</v>
      </c>
      <c r="U131" s="9">
        <v>0</v>
      </c>
      <c r="V131" s="9">
        <v>0</v>
      </c>
      <c r="W131" s="9">
        <v>184</v>
      </c>
      <c r="X131" s="9">
        <v>1450</v>
      </c>
      <c r="Y131" s="9">
        <v>104</v>
      </c>
      <c r="Z131" s="9">
        <v>250</v>
      </c>
      <c r="AA131" s="9">
        <v>0</v>
      </c>
      <c r="AB131" s="9">
        <v>0</v>
      </c>
      <c r="AC131" s="9">
        <v>253</v>
      </c>
      <c r="AD131" s="9">
        <v>0</v>
      </c>
      <c r="AE131" s="9">
        <v>0</v>
      </c>
      <c r="AF131" s="9">
        <v>0</v>
      </c>
    </row>
    <row r="132" s="9" customFormat="1" ht="15.6" customHeight="1" spans="1:32">
      <c r="A132" s="48">
        <f>A131</f>
        <v>608</v>
      </c>
      <c r="B132" s="40" t="s">
        <v>325</v>
      </c>
      <c r="C132" s="31"/>
      <c r="D132" s="41"/>
      <c r="E132" s="42"/>
      <c r="F132" s="42"/>
      <c r="G132" s="69"/>
      <c r="H132" s="21"/>
      <c r="I132" s="21"/>
      <c r="J132" s="380"/>
      <c r="K132" s="21"/>
      <c r="L132" s="21"/>
      <c r="M132" s="380"/>
      <c r="N132" s="21"/>
      <c r="O132" s="31">
        <f t="shared" si="18"/>
        <v>0</v>
      </c>
      <c r="AD132" s="9">
        <v>0</v>
      </c>
      <c r="AE132" s="9">
        <v>0</v>
      </c>
      <c r="AF132" s="9">
        <v>0</v>
      </c>
    </row>
    <row r="133" s="133" customFormat="1" ht="17.5" spans="1:32">
      <c r="A133" s="127"/>
      <c r="B133" s="128"/>
      <c r="C133" s="127"/>
      <c r="D133" s="129"/>
      <c r="E133" s="130" t="s">
        <v>326</v>
      </c>
      <c r="F133" s="130"/>
      <c r="G133" s="496"/>
      <c r="H133" s="473">
        <v>1</v>
      </c>
      <c r="I133" s="473">
        <v>0</v>
      </c>
      <c r="J133" s="473">
        <v>0</v>
      </c>
      <c r="K133" s="473">
        <v>1</v>
      </c>
      <c r="L133" s="473">
        <v>0</v>
      </c>
      <c r="M133" s="473">
        <v>0</v>
      </c>
      <c r="N133" s="473">
        <v>1</v>
      </c>
      <c r="O133" s="473">
        <f t="shared" si="18"/>
        <v>73</v>
      </c>
      <c r="P133" s="133">
        <v>230</v>
      </c>
      <c r="Q133" s="501">
        <v>264.5</v>
      </c>
      <c r="R133" s="501" t="s">
        <v>683</v>
      </c>
      <c r="S133" s="501">
        <v>0</v>
      </c>
      <c r="T133" s="501">
        <v>0</v>
      </c>
      <c r="U133" s="501">
        <v>0</v>
      </c>
      <c r="V133" s="133">
        <v>0</v>
      </c>
      <c r="W133" s="501">
        <v>195.5</v>
      </c>
      <c r="X133" s="501" t="s">
        <v>684</v>
      </c>
      <c r="Y133" s="133">
        <v>0</v>
      </c>
      <c r="Z133" s="133">
        <v>0</v>
      </c>
      <c r="AA133" s="133">
        <v>0</v>
      </c>
      <c r="AB133" s="133">
        <v>0</v>
      </c>
      <c r="AC133" s="133">
        <v>253</v>
      </c>
      <c r="AD133" s="133">
        <v>0</v>
      </c>
      <c r="AE133" s="133">
        <v>0</v>
      </c>
      <c r="AF133" s="133">
        <v>0</v>
      </c>
    </row>
    <row r="134" ht="17.5" spans="1:32">
      <c r="A134" s="31">
        <f>A132</f>
        <v>608</v>
      </c>
      <c r="B134" s="40" t="s">
        <v>327</v>
      </c>
      <c r="C134" s="31" t="s">
        <v>328</v>
      </c>
      <c r="D134" s="41" t="s">
        <v>109</v>
      </c>
      <c r="E134" s="42" t="s">
        <v>326</v>
      </c>
      <c r="F134" s="42" t="s">
        <v>329</v>
      </c>
      <c r="H134" s="380">
        <v>1</v>
      </c>
      <c r="I134" s="380">
        <v>0</v>
      </c>
      <c r="J134" s="380">
        <v>0</v>
      </c>
      <c r="K134" s="380">
        <v>1</v>
      </c>
      <c r="L134" s="380">
        <v>0</v>
      </c>
      <c r="M134" s="380">
        <v>0</v>
      </c>
      <c r="N134" s="380">
        <v>1</v>
      </c>
      <c r="O134" s="31">
        <f t="shared" si="18"/>
        <v>73</v>
      </c>
      <c r="P134" s="9">
        <v>230</v>
      </c>
      <c r="Q134" s="9">
        <v>264.5</v>
      </c>
      <c r="R134" s="9">
        <v>140</v>
      </c>
      <c r="S134" s="9">
        <v>273</v>
      </c>
      <c r="T134" s="9">
        <v>60</v>
      </c>
      <c r="U134" s="9">
        <v>0</v>
      </c>
      <c r="V134" s="9">
        <v>0</v>
      </c>
      <c r="W134" s="9">
        <v>195.5</v>
      </c>
      <c r="X134" s="9">
        <v>1200</v>
      </c>
      <c r="Y134" s="9">
        <v>175</v>
      </c>
      <c r="Z134" s="9">
        <v>60</v>
      </c>
      <c r="AA134" s="9">
        <v>0</v>
      </c>
      <c r="AB134" s="9">
        <v>0</v>
      </c>
      <c r="AC134" s="9">
        <v>253</v>
      </c>
      <c r="AD134" s="21">
        <v>0</v>
      </c>
      <c r="AE134" s="21">
        <v>0</v>
      </c>
      <c r="AF134" s="21">
        <v>0</v>
      </c>
    </row>
    <row r="135" s="49" customFormat="1" ht="30" spans="1:32">
      <c r="A135" s="34"/>
      <c r="B135" s="35"/>
      <c r="C135" s="34"/>
      <c r="D135" s="36"/>
      <c r="E135" s="37"/>
      <c r="F135" s="37" t="s">
        <v>335</v>
      </c>
      <c r="G135" s="270"/>
      <c r="H135" s="453">
        <v>1</v>
      </c>
      <c r="I135" s="453">
        <v>1</v>
      </c>
      <c r="J135" s="453">
        <v>0</v>
      </c>
      <c r="K135" s="453">
        <v>1</v>
      </c>
      <c r="L135" s="453">
        <v>1</v>
      </c>
      <c r="M135" s="453">
        <v>0</v>
      </c>
      <c r="N135" s="453">
        <v>1</v>
      </c>
      <c r="O135" s="453">
        <f t="shared" si="18"/>
        <v>91</v>
      </c>
      <c r="P135" s="49">
        <v>230</v>
      </c>
      <c r="Q135" s="49" t="s">
        <v>690</v>
      </c>
      <c r="R135" s="49" t="s">
        <v>691</v>
      </c>
      <c r="S135" s="49" t="s">
        <v>641</v>
      </c>
      <c r="T135" s="117" t="s">
        <v>692</v>
      </c>
      <c r="U135" s="49">
        <v>0</v>
      </c>
      <c r="V135" s="49">
        <v>0</v>
      </c>
      <c r="W135" s="117" t="s">
        <v>693</v>
      </c>
      <c r="X135" s="49" t="s">
        <v>694</v>
      </c>
      <c r="Y135" s="49" t="s">
        <v>643</v>
      </c>
      <c r="Z135" s="49" t="s">
        <v>642</v>
      </c>
      <c r="AA135" s="49">
        <v>0</v>
      </c>
      <c r="AB135" s="49">
        <v>0</v>
      </c>
      <c r="AC135" s="49">
        <v>253</v>
      </c>
      <c r="AD135" s="49">
        <v>0</v>
      </c>
      <c r="AE135" s="49">
        <v>0</v>
      </c>
      <c r="AF135" s="49">
        <v>0</v>
      </c>
    </row>
    <row r="136" s="9" customFormat="1" ht="15.6" customHeight="1" spans="1:32">
      <c r="A136" s="31">
        <f>A134</f>
        <v>608</v>
      </c>
      <c r="B136" s="40" t="s">
        <v>327</v>
      </c>
      <c r="C136" s="31" t="s">
        <v>328</v>
      </c>
      <c r="D136" s="41" t="s">
        <v>120</v>
      </c>
      <c r="E136" s="42" t="s">
        <v>334</v>
      </c>
      <c r="F136" s="42" t="s">
        <v>335</v>
      </c>
      <c r="G136" s="69"/>
      <c r="H136" s="21">
        <v>1</v>
      </c>
      <c r="I136" s="21">
        <v>1</v>
      </c>
      <c r="J136" s="380">
        <v>0</v>
      </c>
      <c r="K136" s="21">
        <v>1</v>
      </c>
      <c r="L136" s="21">
        <v>1</v>
      </c>
      <c r="M136" s="380">
        <v>0</v>
      </c>
      <c r="N136" s="21">
        <v>1</v>
      </c>
      <c r="O136" s="31">
        <f t="shared" si="18"/>
        <v>91</v>
      </c>
      <c r="P136" s="9">
        <v>230</v>
      </c>
      <c r="Q136" s="9">
        <v>264.5</v>
      </c>
      <c r="R136" s="9">
        <v>140</v>
      </c>
      <c r="S136" s="9">
        <v>273</v>
      </c>
      <c r="T136" s="9">
        <v>100</v>
      </c>
      <c r="U136" s="9">
        <v>0</v>
      </c>
      <c r="V136" s="9">
        <v>0</v>
      </c>
      <c r="W136" s="9">
        <v>195.5</v>
      </c>
      <c r="X136" s="9">
        <v>1200</v>
      </c>
      <c r="Y136" s="9">
        <v>175</v>
      </c>
      <c r="Z136" s="9">
        <v>100</v>
      </c>
      <c r="AA136" s="9">
        <v>0</v>
      </c>
      <c r="AB136" s="9">
        <v>0</v>
      </c>
      <c r="AC136" s="9">
        <v>253</v>
      </c>
      <c r="AD136" s="9">
        <v>0</v>
      </c>
      <c r="AE136" s="9">
        <v>0</v>
      </c>
      <c r="AF136" s="9">
        <v>0</v>
      </c>
    </row>
    <row r="137" s="3" customFormat="1" ht="17.5" spans="1:32">
      <c r="A137" s="45"/>
      <c r="B137" s="35"/>
      <c r="C137" s="34"/>
      <c r="D137" s="36"/>
      <c r="E137" s="37"/>
      <c r="F137" s="175"/>
      <c r="G137" s="270"/>
      <c r="H137" s="49"/>
      <c r="I137" s="49"/>
      <c r="J137" s="453"/>
      <c r="K137" s="49"/>
      <c r="L137" s="49"/>
      <c r="M137" s="453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>
        <v>0</v>
      </c>
      <c r="AE137" s="49">
        <v>0</v>
      </c>
      <c r="AF137" s="49">
        <v>0</v>
      </c>
    </row>
    <row r="138" customFormat="1" ht="17.5" spans="1:32">
      <c r="A138" s="48">
        <f>A140</f>
        <v>608</v>
      </c>
      <c r="B138" s="113"/>
      <c r="C138" s="31" t="s">
        <v>328</v>
      </c>
      <c r="D138" s="41" t="s">
        <v>126</v>
      </c>
      <c r="E138" s="42" t="s">
        <v>336</v>
      </c>
      <c r="F138" s="42" t="s">
        <v>337</v>
      </c>
      <c r="G138" s="69"/>
      <c r="H138" s="9"/>
      <c r="I138" s="9"/>
      <c r="J138" s="504"/>
      <c r="K138" s="9"/>
      <c r="L138" s="9"/>
      <c r="M138" s="504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>
        <v>0</v>
      </c>
      <c r="AE138" s="9">
        <v>0</v>
      </c>
      <c r="AF138" s="9">
        <v>0</v>
      </c>
    </row>
    <row r="139" s="49" customFormat="1" ht="17.5" spans="2:32">
      <c r="B139" s="35"/>
      <c r="C139" s="37" t="s">
        <v>338</v>
      </c>
      <c r="D139" s="36" t="s">
        <v>109</v>
      </c>
      <c r="E139" s="37" t="s">
        <v>338</v>
      </c>
      <c r="F139" s="37" t="s">
        <v>339</v>
      </c>
      <c r="G139" s="270"/>
      <c r="H139" s="49">
        <v>1</v>
      </c>
      <c r="I139" s="49">
        <v>1</v>
      </c>
      <c r="J139" s="453">
        <v>0</v>
      </c>
      <c r="K139" s="49">
        <v>1</v>
      </c>
      <c r="L139" s="49">
        <v>1</v>
      </c>
      <c r="M139" s="453">
        <v>0</v>
      </c>
      <c r="N139" s="49">
        <v>0</v>
      </c>
      <c r="O139" s="49">
        <f>H139+I139*2+J139*4+K139*8+L139*16+M139*32+N139*64</f>
        <v>27</v>
      </c>
      <c r="P139" s="49">
        <v>230</v>
      </c>
      <c r="Q139" s="39" t="s">
        <v>538</v>
      </c>
      <c r="R139" s="39" t="s">
        <v>669</v>
      </c>
      <c r="S139" s="39" t="s">
        <v>695</v>
      </c>
      <c r="T139" s="39" t="s">
        <v>696</v>
      </c>
      <c r="U139" s="39">
        <v>0</v>
      </c>
      <c r="V139" s="49">
        <v>0</v>
      </c>
      <c r="W139" s="39" t="s">
        <v>697</v>
      </c>
      <c r="X139" s="39" t="s">
        <v>669</v>
      </c>
      <c r="Y139" s="39" t="s">
        <v>698</v>
      </c>
      <c r="Z139" s="39" t="s">
        <v>699</v>
      </c>
      <c r="AA139" s="49">
        <v>0</v>
      </c>
      <c r="AB139" s="49">
        <v>0</v>
      </c>
      <c r="AC139" s="39" t="s">
        <v>181</v>
      </c>
      <c r="AD139" s="49">
        <v>0</v>
      </c>
      <c r="AE139" s="49">
        <v>0</v>
      </c>
      <c r="AF139" s="49">
        <v>0</v>
      </c>
    </row>
    <row r="140" ht="17.5" spans="1:32">
      <c r="A140" s="31">
        <f>A136</f>
        <v>608</v>
      </c>
      <c r="B140" s="40" t="s">
        <v>343</v>
      </c>
      <c r="C140" s="31" t="s">
        <v>338</v>
      </c>
      <c r="D140" s="41" t="s">
        <v>109</v>
      </c>
      <c r="E140" s="42" t="s">
        <v>344</v>
      </c>
      <c r="F140" s="42" t="s">
        <v>339</v>
      </c>
      <c r="H140" s="9">
        <v>1</v>
      </c>
      <c r="I140" s="9">
        <v>1</v>
      </c>
      <c r="J140" s="504">
        <v>0</v>
      </c>
      <c r="K140" s="9">
        <v>1</v>
      </c>
      <c r="L140" s="9">
        <v>1</v>
      </c>
      <c r="M140" s="504">
        <v>0</v>
      </c>
      <c r="N140" s="9">
        <v>0</v>
      </c>
      <c r="O140" s="9">
        <f>H140+I140*2+J140*4+K140*8+L140*16+M140*32+N140*64</f>
        <v>27</v>
      </c>
      <c r="P140" s="9">
        <v>230</v>
      </c>
      <c r="Q140" s="9">
        <v>254</v>
      </c>
      <c r="R140" s="9">
        <v>1600</v>
      </c>
      <c r="S140" s="9">
        <v>282</v>
      </c>
      <c r="T140" s="9">
        <v>20</v>
      </c>
      <c r="U140" s="9">
        <v>0</v>
      </c>
      <c r="V140" s="9">
        <v>0</v>
      </c>
      <c r="W140" s="9">
        <v>195.5</v>
      </c>
      <c r="X140" s="9">
        <v>1600</v>
      </c>
      <c r="Y140" s="9">
        <v>115</v>
      </c>
      <c r="Z140" s="9">
        <v>20</v>
      </c>
      <c r="AA140" s="9">
        <v>0</v>
      </c>
      <c r="AB140" s="9">
        <v>0</v>
      </c>
      <c r="AC140" s="9">
        <v>253</v>
      </c>
      <c r="AD140" s="21">
        <v>0</v>
      </c>
      <c r="AE140" s="21">
        <v>0</v>
      </c>
      <c r="AF140" s="21">
        <v>0</v>
      </c>
    </row>
    <row r="141" s="49" customFormat="1" ht="17.5" spans="1:32">
      <c r="A141" s="35"/>
      <c r="B141" s="176"/>
      <c r="C141" s="179"/>
      <c r="D141" s="180"/>
      <c r="E141" s="180" t="s">
        <v>351</v>
      </c>
      <c r="F141" s="37"/>
      <c r="G141" s="270"/>
      <c r="H141" s="49">
        <v>1</v>
      </c>
      <c r="I141" s="49">
        <v>1</v>
      </c>
      <c r="J141" s="453">
        <v>0</v>
      </c>
      <c r="K141" s="49">
        <v>1</v>
      </c>
      <c r="L141" s="49">
        <v>1</v>
      </c>
      <c r="M141" s="453">
        <v>0</v>
      </c>
      <c r="N141" s="49">
        <v>0</v>
      </c>
      <c r="O141" s="49">
        <f>H141+I141*2+J141*4+K141*8+L141*16+M141*32+N141*64</f>
        <v>27</v>
      </c>
      <c r="P141" s="49">
        <v>220</v>
      </c>
      <c r="Q141" s="39" t="s">
        <v>700</v>
      </c>
      <c r="R141" s="49">
        <v>1000</v>
      </c>
      <c r="S141" s="49" t="s">
        <v>701</v>
      </c>
      <c r="T141" s="49">
        <v>160</v>
      </c>
      <c r="U141" s="49" t="s">
        <v>181</v>
      </c>
      <c r="V141" s="49" t="s">
        <v>181</v>
      </c>
      <c r="W141" s="39" t="s">
        <v>702</v>
      </c>
      <c r="X141" s="49">
        <v>2000</v>
      </c>
      <c r="Y141" s="49" t="s">
        <v>673</v>
      </c>
      <c r="Z141" s="49">
        <v>160</v>
      </c>
      <c r="AA141" s="49" t="s">
        <v>181</v>
      </c>
      <c r="AB141" s="49" t="s">
        <v>181</v>
      </c>
      <c r="AC141" s="49" t="s">
        <v>181</v>
      </c>
      <c r="AD141" s="49">
        <v>0</v>
      </c>
      <c r="AE141" s="49">
        <v>0</v>
      </c>
      <c r="AF141" s="49">
        <v>0</v>
      </c>
    </row>
    <row r="142" s="9" customFormat="1" ht="15.6" customHeight="1" spans="1:32">
      <c r="A142" s="31">
        <f>A140</f>
        <v>608</v>
      </c>
      <c r="B142" s="40" t="s">
        <v>345</v>
      </c>
      <c r="C142" s="31" t="s">
        <v>346</v>
      </c>
      <c r="D142" s="41" t="s">
        <v>109</v>
      </c>
      <c r="E142" s="42" t="s">
        <v>347</v>
      </c>
      <c r="F142" s="42" t="s">
        <v>346</v>
      </c>
      <c r="G142" s="69"/>
      <c r="H142" s="21">
        <v>1</v>
      </c>
      <c r="I142" s="21">
        <v>1</v>
      </c>
      <c r="J142" s="380">
        <v>0</v>
      </c>
      <c r="K142" s="21">
        <v>1</v>
      </c>
      <c r="L142" s="21">
        <v>1</v>
      </c>
      <c r="M142" s="380">
        <v>0</v>
      </c>
      <c r="N142" s="21">
        <v>0</v>
      </c>
      <c r="O142" s="31">
        <f t="shared" ref="O142:O146" si="19">H142+I142*2+J142*4+K142*8+L142*16+M142*32+N142*64</f>
        <v>27</v>
      </c>
      <c r="P142" s="9">
        <v>220</v>
      </c>
      <c r="Q142" s="9">
        <v>242</v>
      </c>
      <c r="R142" s="9">
        <v>80</v>
      </c>
      <c r="S142" s="9">
        <v>264</v>
      </c>
      <c r="T142" s="9">
        <v>10</v>
      </c>
      <c r="U142" s="9">
        <v>0</v>
      </c>
      <c r="V142" s="9">
        <v>0</v>
      </c>
      <c r="W142" s="9">
        <v>198</v>
      </c>
      <c r="X142" s="9">
        <v>180</v>
      </c>
      <c r="Y142" s="9">
        <v>110</v>
      </c>
      <c r="Z142" s="9">
        <v>30</v>
      </c>
      <c r="AA142" s="9">
        <v>0</v>
      </c>
      <c r="AB142" s="9">
        <v>0</v>
      </c>
      <c r="AC142" s="9">
        <v>253</v>
      </c>
      <c r="AD142" s="9">
        <v>0</v>
      </c>
      <c r="AE142" s="9">
        <v>0</v>
      </c>
      <c r="AF142" s="9">
        <v>0</v>
      </c>
    </row>
    <row r="143" s="8" customFormat="1" ht="15.6" customHeight="1" spans="1:32">
      <c r="A143" s="62">
        <f>A142</f>
        <v>608</v>
      </c>
      <c r="B143" s="63" t="s">
        <v>345</v>
      </c>
      <c r="C143" s="177" t="s">
        <v>346</v>
      </c>
      <c r="D143" s="64" t="s">
        <v>120</v>
      </c>
      <c r="E143" s="65" t="s">
        <v>348</v>
      </c>
      <c r="F143" s="65" t="s">
        <v>349</v>
      </c>
      <c r="G143" s="503" t="s">
        <v>350</v>
      </c>
      <c r="H143" s="8">
        <v>1</v>
      </c>
      <c r="I143" s="8">
        <v>1</v>
      </c>
      <c r="J143" s="482">
        <v>0</v>
      </c>
      <c r="K143" s="8">
        <v>1</v>
      </c>
      <c r="L143" s="8">
        <v>1</v>
      </c>
      <c r="M143" s="482">
        <v>1</v>
      </c>
      <c r="N143" s="8">
        <v>0</v>
      </c>
      <c r="O143" s="62">
        <f t="shared" si="19"/>
        <v>59</v>
      </c>
      <c r="P143" s="8">
        <v>220</v>
      </c>
      <c r="Q143" s="8">
        <v>242</v>
      </c>
      <c r="R143" s="8">
        <v>300</v>
      </c>
      <c r="S143" s="8">
        <v>264</v>
      </c>
      <c r="T143" s="8">
        <v>80</v>
      </c>
      <c r="U143" s="8">
        <v>0</v>
      </c>
      <c r="V143" s="8">
        <v>0</v>
      </c>
      <c r="W143" s="8">
        <v>198</v>
      </c>
      <c r="X143" s="8">
        <v>1800</v>
      </c>
      <c r="Y143" s="8">
        <v>154</v>
      </c>
      <c r="Z143" s="8">
        <v>300</v>
      </c>
      <c r="AA143" s="8">
        <v>110</v>
      </c>
      <c r="AB143" s="8">
        <v>200</v>
      </c>
      <c r="AC143" s="8">
        <v>253</v>
      </c>
      <c r="AD143" s="8">
        <v>0</v>
      </c>
      <c r="AE143" s="8">
        <v>0</v>
      </c>
      <c r="AF143" s="8">
        <v>0</v>
      </c>
    </row>
    <row r="144" s="49" customFormat="1" ht="17.5" spans="1:32">
      <c r="A144" s="35"/>
      <c r="B144" s="176"/>
      <c r="C144" s="179"/>
      <c r="D144" s="180"/>
      <c r="E144" s="180" t="s">
        <v>351</v>
      </c>
      <c r="F144" s="37"/>
      <c r="G144" s="270"/>
      <c r="H144" s="453">
        <v>1</v>
      </c>
      <c r="I144" s="453">
        <v>1</v>
      </c>
      <c r="J144" s="453">
        <v>0</v>
      </c>
      <c r="K144" s="453">
        <v>1</v>
      </c>
      <c r="L144" s="453">
        <v>0</v>
      </c>
      <c r="M144" s="453">
        <v>0</v>
      </c>
      <c r="N144" s="453">
        <v>0</v>
      </c>
      <c r="O144" s="34">
        <f t="shared" si="19"/>
        <v>11</v>
      </c>
      <c r="P144" s="49">
        <v>230</v>
      </c>
      <c r="Q144" s="49">
        <v>255.3</v>
      </c>
      <c r="R144" s="49">
        <v>6000</v>
      </c>
      <c r="S144" s="49">
        <v>264.5</v>
      </c>
      <c r="T144" s="49">
        <v>200</v>
      </c>
      <c r="U144" s="49">
        <v>0</v>
      </c>
      <c r="V144" s="49">
        <v>0</v>
      </c>
      <c r="W144" s="49">
        <v>195.5</v>
      </c>
      <c r="X144" s="49">
        <v>200</v>
      </c>
      <c r="Y144" s="49">
        <v>0</v>
      </c>
      <c r="Z144" s="49">
        <v>0</v>
      </c>
      <c r="AA144" s="49">
        <v>0</v>
      </c>
      <c r="AB144" s="49">
        <v>0</v>
      </c>
      <c r="AC144" s="222" t="s">
        <v>388</v>
      </c>
      <c r="AD144" s="49">
        <v>0</v>
      </c>
      <c r="AE144" s="49">
        <v>0</v>
      </c>
      <c r="AF144" s="49">
        <v>0</v>
      </c>
    </row>
    <row r="145" s="9" customFormat="1" ht="15.6" customHeight="1" spans="1:32">
      <c r="A145" s="31">
        <f>A143</f>
        <v>608</v>
      </c>
      <c r="B145" s="40" t="s">
        <v>353</v>
      </c>
      <c r="C145" s="31" t="s">
        <v>354</v>
      </c>
      <c r="D145" s="41" t="s">
        <v>109</v>
      </c>
      <c r="E145" s="42" t="s">
        <v>355</v>
      </c>
      <c r="F145" s="42" t="s">
        <v>354</v>
      </c>
      <c r="G145" s="69"/>
      <c r="H145" s="21">
        <v>1</v>
      </c>
      <c r="I145" s="21">
        <v>1</v>
      </c>
      <c r="J145" s="380">
        <v>0</v>
      </c>
      <c r="K145" s="21">
        <v>1</v>
      </c>
      <c r="L145" s="21">
        <v>1</v>
      </c>
      <c r="M145" s="380">
        <v>0</v>
      </c>
      <c r="N145" s="21">
        <v>1</v>
      </c>
      <c r="O145" s="31">
        <f t="shared" si="19"/>
        <v>91</v>
      </c>
      <c r="P145" s="9">
        <v>230</v>
      </c>
      <c r="Q145" s="9">
        <v>255.3</v>
      </c>
      <c r="R145" s="9">
        <v>60000</v>
      </c>
      <c r="S145" s="9">
        <v>264.5</v>
      </c>
      <c r="T145" s="9">
        <v>200</v>
      </c>
      <c r="U145" s="9">
        <v>0</v>
      </c>
      <c r="V145" s="9">
        <v>0</v>
      </c>
      <c r="W145" s="9">
        <v>195.5</v>
      </c>
      <c r="X145" s="9">
        <v>200</v>
      </c>
      <c r="Y145" s="9">
        <v>175</v>
      </c>
      <c r="Z145" s="9">
        <v>60</v>
      </c>
      <c r="AA145" s="9">
        <v>0</v>
      </c>
      <c r="AB145" s="9">
        <v>0</v>
      </c>
      <c r="AC145" s="9">
        <v>253</v>
      </c>
      <c r="AD145" s="9">
        <v>0</v>
      </c>
      <c r="AE145" s="9">
        <v>0</v>
      </c>
      <c r="AF145" s="9">
        <v>0</v>
      </c>
    </row>
    <row r="146" s="9" customFormat="1" ht="15.6" customHeight="1" spans="1:32">
      <c r="A146" s="31">
        <f>A145</f>
        <v>608</v>
      </c>
      <c r="B146" s="40" t="s">
        <v>356</v>
      </c>
      <c r="C146" s="31" t="s">
        <v>357</v>
      </c>
      <c r="D146" s="41" t="s">
        <v>109</v>
      </c>
      <c r="E146" s="42" t="s">
        <v>358</v>
      </c>
      <c r="F146" s="42" t="s">
        <v>357</v>
      </c>
      <c r="G146" s="69"/>
      <c r="H146" s="21">
        <v>1</v>
      </c>
      <c r="I146" s="21">
        <v>1</v>
      </c>
      <c r="J146" s="380">
        <v>0</v>
      </c>
      <c r="K146" s="21">
        <v>1</v>
      </c>
      <c r="L146" s="21">
        <v>1</v>
      </c>
      <c r="M146" s="380">
        <v>0</v>
      </c>
      <c r="N146" s="21">
        <v>1</v>
      </c>
      <c r="O146" s="31">
        <f t="shared" si="19"/>
        <v>91</v>
      </c>
      <c r="P146" s="9">
        <v>230</v>
      </c>
      <c r="Q146" s="9">
        <v>283</v>
      </c>
      <c r="R146" s="9">
        <v>140</v>
      </c>
      <c r="S146" s="9">
        <v>285</v>
      </c>
      <c r="T146" s="9">
        <v>60</v>
      </c>
      <c r="U146" s="9">
        <v>0</v>
      </c>
      <c r="V146" s="9">
        <v>0</v>
      </c>
      <c r="W146" s="9">
        <v>150</v>
      </c>
      <c r="X146" s="9">
        <v>140</v>
      </c>
      <c r="Y146" s="9">
        <v>110</v>
      </c>
      <c r="Z146" s="9">
        <v>60</v>
      </c>
      <c r="AA146" s="9">
        <v>0</v>
      </c>
      <c r="AB146" s="9">
        <v>0</v>
      </c>
      <c r="AC146" s="9">
        <v>253</v>
      </c>
      <c r="AD146" s="9">
        <v>0</v>
      </c>
      <c r="AE146" s="9">
        <v>0</v>
      </c>
      <c r="AF146" s="9">
        <v>0</v>
      </c>
    </row>
    <row r="147" s="49" customFormat="1" ht="15.6" customHeight="1" spans="1:32">
      <c r="A147" s="35"/>
      <c r="B147" s="176"/>
      <c r="C147" s="179"/>
      <c r="D147" s="180"/>
      <c r="E147" s="180"/>
      <c r="F147" s="37"/>
      <c r="G147" s="270"/>
      <c r="J147" s="453"/>
      <c r="M147" s="453"/>
      <c r="O147" s="34"/>
      <c r="AD147" s="49">
        <v>0</v>
      </c>
      <c r="AE147" s="49">
        <v>0</v>
      </c>
      <c r="AF147" s="49">
        <v>0</v>
      </c>
    </row>
    <row r="148" s="9" customFormat="1" ht="15.6" customHeight="1" spans="1:32">
      <c r="A148" s="48">
        <f t="shared" ref="A148:A150" si="20">A146</f>
        <v>608</v>
      </c>
      <c r="B148" s="40"/>
      <c r="C148" s="31" t="s">
        <v>357</v>
      </c>
      <c r="D148" s="41" t="s">
        <v>120</v>
      </c>
      <c r="E148" s="42" t="s">
        <v>359</v>
      </c>
      <c r="F148" s="42" t="s">
        <v>360</v>
      </c>
      <c r="G148" s="69"/>
      <c r="H148" s="21"/>
      <c r="I148" s="21"/>
      <c r="J148" s="380"/>
      <c r="K148" s="21"/>
      <c r="L148" s="21"/>
      <c r="M148" s="380"/>
      <c r="N148" s="21"/>
      <c r="O148" s="31"/>
      <c r="AD148" s="9">
        <v>0</v>
      </c>
      <c r="AE148" s="9">
        <v>0</v>
      </c>
      <c r="AF148" s="9">
        <v>0</v>
      </c>
    </row>
    <row r="149" s="49" customFormat="1" ht="15.6" customHeight="1" spans="1:32">
      <c r="A149" s="35"/>
      <c r="B149" s="176"/>
      <c r="C149" s="179"/>
      <c r="D149" s="180"/>
      <c r="E149" s="180"/>
      <c r="F149" s="37"/>
      <c r="G149" s="270"/>
      <c r="J149" s="453"/>
      <c r="M149" s="453"/>
      <c r="O149" s="34"/>
      <c r="AD149" s="49">
        <v>0</v>
      </c>
      <c r="AE149" s="49">
        <v>0</v>
      </c>
      <c r="AF149" s="49">
        <v>0</v>
      </c>
    </row>
    <row r="150" s="9" customFormat="1" ht="15.6" customHeight="1" spans="1:32">
      <c r="A150" s="48">
        <f t="shared" si="20"/>
        <v>608</v>
      </c>
      <c r="B150" s="40"/>
      <c r="C150" s="31" t="s">
        <v>357</v>
      </c>
      <c r="D150" s="41" t="s">
        <v>126</v>
      </c>
      <c r="E150" s="42" t="s">
        <v>361</v>
      </c>
      <c r="F150" s="42" t="s">
        <v>362</v>
      </c>
      <c r="G150" s="69"/>
      <c r="H150" s="21"/>
      <c r="I150" s="21"/>
      <c r="J150" s="380"/>
      <c r="K150" s="21"/>
      <c r="L150" s="21"/>
      <c r="M150" s="380"/>
      <c r="N150" s="21"/>
      <c r="O150" s="31"/>
      <c r="AD150" s="9">
        <v>0</v>
      </c>
      <c r="AE150" s="9">
        <v>0</v>
      </c>
      <c r="AF150" s="9">
        <v>0</v>
      </c>
    </row>
    <row r="151" s="9" customFormat="1" ht="15.6" customHeight="1" spans="1:32">
      <c r="A151" s="31">
        <f>A146</f>
        <v>608</v>
      </c>
      <c r="B151" s="40" t="s">
        <v>363</v>
      </c>
      <c r="C151" s="31"/>
      <c r="D151" s="41"/>
      <c r="E151" s="42"/>
      <c r="F151" s="42"/>
      <c r="G151" s="69"/>
      <c r="H151" s="21">
        <v>0</v>
      </c>
      <c r="I151" s="21">
        <v>0</v>
      </c>
      <c r="J151" s="380">
        <v>0</v>
      </c>
      <c r="K151" s="21">
        <v>0</v>
      </c>
      <c r="L151" s="21">
        <v>0</v>
      </c>
      <c r="M151" s="380">
        <v>0</v>
      </c>
      <c r="N151" s="21">
        <v>0</v>
      </c>
      <c r="O151" s="31">
        <f>H151+I151*2+J151*4+K151*8+L151*16+M151*32+N151*64</f>
        <v>0</v>
      </c>
      <c r="AD151" s="9">
        <v>0</v>
      </c>
      <c r="AE151" s="9">
        <v>0</v>
      </c>
      <c r="AF151" s="9">
        <v>0</v>
      </c>
    </row>
    <row r="152" s="49" customFormat="1" ht="15.6" customHeight="1" spans="1:32">
      <c r="A152" s="34"/>
      <c r="B152" s="35"/>
      <c r="C152" s="34"/>
      <c r="D152" s="36"/>
      <c r="E152" s="37"/>
      <c r="F152" s="37"/>
      <c r="G152" s="270"/>
      <c r="H152" s="49">
        <v>1</v>
      </c>
      <c r="I152" s="49">
        <v>0</v>
      </c>
      <c r="J152" s="453">
        <v>0</v>
      </c>
      <c r="K152" s="49">
        <v>1</v>
      </c>
      <c r="L152" s="49">
        <v>0</v>
      </c>
      <c r="M152" s="453">
        <v>0</v>
      </c>
      <c r="N152" s="49">
        <v>0</v>
      </c>
      <c r="O152" s="34">
        <f>H152+I152*2+J152*4+K152*8+L152*16+M152*32+N152*64</f>
        <v>9</v>
      </c>
      <c r="P152" s="49">
        <v>230</v>
      </c>
      <c r="Q152" s="49">
        <v>253</v>
      </c>
      <c r="R152" s="49">
        <v>200</v>
      </c>
      <c r="S152" s="49">
        <v>273</v>
      </c>
      <c r="T152" s="49">
        <v>60</v>
      </c>
      <c r="U152" s="49">
        <v>0</v>
      </c>
      <c r="V152" s="49">
        <v>0</v>
      </c>
      <c r="W152" s="49">
        <v>184</v>
      </c>
      <c r="X152" s="49">
        <v>200</v>
      </c>
      <c r="Y152" s="49">
        <v>173</v>
      </c>
      <c r="Z152" s="49">
        <v>60</v>
      </c>
      <c r="AA152" s="49">
        <v>0</v>
      </c>
      <c r="AB152" s="49">
        <v>0</v>
      </c>
      <c r="AC152" s="49">
        <v>253</v>
      </c>
      <c r="AD152" s="49">
        <v>0</v>
      </c>
      <c r="AE152" s="49">
        <v>0</v>
      </c>
      <c r="AF152" s="49">
        <v>0</v>
      </c>
    </row>
    <row r="153" s="9" customFormat="1" ht="15.6" customHeight="1" spans="1:32">
      <c r="A153" s="31">
        <f t="shared" ref="A153:A157" si="21">A151</f>
        <v>608</v>
      </c>
      <c r="B153" s="40" t="s">
        <v>364</v>
      </c>
      <c r="C153" s="31" t="s">
        <v>365</v>
      </c>
      <c r="D153" s="41" t="s">
        <v>109</v>
      </c>
      <c r="E153" s="42" t="s">
        <v>366</v>
      </c>
      <c r="F153" s="42" t="s">
        <v>365</v>
      </c>
      <c r="G153" s="69"/>
      <c r="H153" s="21">
        <v>1</v>
      </c>
      <c r="I153" s="9">
        <v>0</v>
      </c>
      <c r="J153" s="9">
        <v>0</v>
      </c>
      <c r="K153" s="9">
        <v>1</v>
      </c>
      <c r="L153" s="9">
        <v>0</v>
      </c>
      <c r="M153" s="9">
        <v>0</v>
      </c>
      <c r="N153" s="9">
        <v>0</v>
      </c>
      <c r="O153" s="9">
        <f>H153+I153*2+J153*4+K153*8+L153*16+M153*32+N153*64</f>
        <v>9</v>
      </c>
      <c r="P153" s="9">
        <v>230</v>
      </c>
      <c r="Q153" s="9">
        <v>253</v>
      </c>
      <c r="R153" s="9">
        <v>200</v>
      </c>
      <c r="S153" s="9">
        <v>273</v>
      </c>
      <c r="T153" s="9">
        <v>60</v>
      </c>
      <c r="U153" s="9">
        <v>0</v>
      </c>
      <c r="V153" s="9">
        <v>0</v>
      </c>
      <c r="W153" s="9">
        <v>184</v>
      </c>
      <c r="X153" s="9">
        <v>200</v>
      </c>
      <c r="Y153" s="9">
        <v>173</v>
      </c>
      <c r="Z153" s="9">
        <v>60</v>
      </c>
      <c r="AA153" s="9">
        <v>0</v>
      </c>
      <c r="AB153" s="9">
        <v>0</v>
      </c>
      <c r="AC153" s="9">
        <v>253</v>
      </c>
      <c r="AD153" s="9">
        <v>0</v>
      </c>
      <c r="AE153" s="9">
        <v>0</v>
      </c>
      <c r="AF153" s="9">
        <v>0</v>
      </c>
    </row>
    <row r="154" s="49" customFormat="1" ht="17.5" spans="2:32">
      <c r="B154" s="35"/>
      <c r="C154" s="37"/>
      <c r="D154" s="36"/>
      <c r="E154" s="37" t="s">
        <v>413</v>
      </c>
      <c r="F154" s="37" t="s">
        <v>368</v>
      </c>
      <c r="G154" s="270"/>
      <c r="H154" s="49">
        <v>1</v>
      </c>
      <c r="I154" s="49">
        <v>1</v>
      </c>
      <c r="J154" s="453">
        <v>0</v>
      </c>
      <c r="K154" s="49">
        <v>1</v>
      </c>
      <c r="L154" s="49">
        <v>1</v>
      </c>
      <c r="M154" s="453">
        <v>0</v>
      </c>
      <c r="N154" s="49">
        <v>0</v>
      </c>
      <c r="O154" s="49">
        <f>H154+I154*2+J154*4+K154*8+L154*16+M154*32+N154*64</f>
        <v>27</v>
      </c>
      <c r="P154" s="49">
        <v>230</v>
      </c>
      <c r="Q154" s="39" t="s">
        <v>538</v>
      </c>
      <c r="R154" s="39" t="s">
        <v>669</v>
      </c>
      <c r="S154" s="39" t="s">
        <v>695</v>
      </c>
      <c r="T154" s="39" t="s">
        <v>696</v>
      </c>
      <c r="U154" s="39">
        <v>0</v>
      </c>
      <c r="V154" s="49">
        <v>0</v>
      </c>
      <c r="W154" s="39" t="s">
        <v>697</v>
      </c>
      <c r="X154" s="39" t="s">
        <v>669</v>
      </c>
      <c r="Y154" s="39" t="s">
        <v>698</v>
      </c>
      <c r="Z154" s="39" t="s">
        <v>699</v>
      </c>
      <c r="AA154" s="49">
        <v>0</v>
      </c>
      <c r="AB154" s="49">
        <v>0</v>
      </c>
      <c r="AC154" s="39" t="s">
        <v>181</v>
      </c>
      <c r="AD154" s="49">
        <v>0</v>
      </c>
      <c r="AE154" s="49">
        <v>0</v>
      </c>
      <c r="AF154" s="49">
        <v>0</v>
      </c>
    </row>
    <row r="155" s="9" customFormat="1" ht="15.6" customHeight="1" spans="1:32">
      <c r="A155" s="31">
        <f t="shared" si="21"/>
        <v>608</v>
      </c>
      <c r="B155" s="113" t="s">
        <v>369</v>
      </c>
      <c r="C155" s="31" t="s">
        <v>370</v>
      </c>
      <c r="D155" s="41" t="s">
        <v>109</v>
      </c>
      <c r="E155" s="42" t="s">
        <v>371</v>
      </c>
      <c r="F155" s="42" t="s">
        <v>370</v>
      </c>
      <c r="G155" s="69"/>
      <c r="H155" s="21">
        <v>1</v>
      </c>
      <c r="I155" s="21">
        <v>1</v>
      </c>
      <c r="J155" s="380">
        <v>0</v>
      </c>
      <c r="K155" s="21">
        <v>1</v>
      </c>
      <c r="L155" s="21">
        <v>1</v>
      </c>
      <c r="M155" s="380">
        <v>0</v>
      </c>
      <c r="N155" s="21">
        <v>0</v>
      </c>
      <c r="O155" s="31">
        <f>H155+I155*2+J155*4+K155*8+L155*16+M155*32+N155*64</f>
        <v>27</v>
      </c>
      <c r="P155" s="9">
        <v>230</v>
      </c>
      <c r="Q155" s="9">
        <v>253</v>
      </c>
      <c r="R155" s="9">
        <v>1900</v>
      </c>
      <c r="S155" s="9">
        <v>280</v>
      </c>
      <c r="T155" s="9">
        <v>20</v>
      </c>
      <c r="U155" s="9">
        <v>0</v>
      </c>
      <c r="V155" s="9">
        <v>0</v>
      </c>
      <c r="W155" s="9">
        <v>195.5</v>
      </c>
      <c r="X155" s="9">
        <v>1900</v>
      </c>
      <c r="Y155" s="9">
        <v>115</v>
      </c>
      <c r="Z155" s="9">
        <v>60</v>
      </c>
      <c r="AA155" s="9">
        <v>0</v>
      </c>
      <c r="AB155" s="9">
        <v>0</v>
      </c>
      <c r="AC155" s="9">
        <v>253</v>
      </c>
      <c r="AD155" s="9">
        <v>0</v>
      </c>
      <c r="AE155" s="9">
        <v>0</v>
      </c>
      <c r="AF155" s="9">
        <v>0</v>
      </c>
    </row>
    <row r="156" s="49" customFormat="1" ht="15.6" customHeight="1" spans="1:32">
      <c r="A156" s="117"/>
      <c r="B156" s="35"/>
      <c r="C156" s="37"/>
      <c r="D156" s="36"/>
      <c r="E156" s="37"/>
      <c r="F156" s="37"/>
      <c r="G156" s="270"/>
      <c r="J156" s="453"/>
      <c r="M156" s="453"/>
      <c r="O156" s="34"/>
      <c r="AD156" s="49">
        <v>0</v>
      </c>
      <c r="AE156" s="49">
        <v>0</v>
      </c>
      <c r="AF156" s="49">
        <v>0</v>
      </c>
    </row>
    <row r="157" s="9" customFormat="1" ht="15.6" customHeight="1" spans="1:32">
      <c r="A157" s="118">
        <f t="shared" si="21"/>
        <v>608</v>
      </c>
      <c r="B157" s="113"/>
      <c r="C157" s="9" t="s">
        <v>370</v>
      </c>
      <c r="D157" s="114" t="s">
        <v>120</v>
      </c>
      <c r="E157" s="115" t="s">
        <v>372</v>
      </c>
      <c r="F157" s="115" t="s">
        <v>373</v>
      </c>
      <c r="G157" s="69"/>
      <c r="H157" s="21"/>
      <c r="I157" s="21"/>
      <c r="J157" s="380"/>
      <c r="K157" s="21"/>
      <c r="L157" s="21"/>
      <c r="M157" s="380"/>
      <c r="N157" s="21"/>
      <c r="O157" s="31"/>
      <c r="AD157" s="9">
        <v>0</v>
      </c>
      <c r="AE157" s="9">
        <v>0</v>
      </c>
      <c r="AF157" s="9">
        <v>0</v>
      </c>
    </row>
    <row r="158" s="49" customFormat="1" ht="15.6" customHeight="1" spans="1:32">
      <c r="A158" s="117"/>
      <c r="B158" s="35"/>
      <c r="C158" s="37"/>
      <c r="D158" s="36"/>
      <c r="E158" s="37"/>
      <c r="F158" s="37"/>
      <c r="G158" s="270"/>
      <c r="J158" s="453"/>
      <c r="M158" s="453"/>
      <c r="O158" s="34"/>
      <c r="AD158" s="49">
        <v>0</v>
      </c>
      <c r="AE158" s="49">
        <v>0</v>
      </c>
      <c r="AF158" s="49">
        <v>0</v>
      </c>
    </row>
    <row r="159" s="9" customFormat="1" ht="15.6" customHeight="1" spans="1:32">
      <c r="A159" s="118">
        <f>A157</f>
        <v>608</v>
      </c>
      <c r="B159" s="113"/>
      <c r="C159" s="9" t="s">
        <v>370</v>
      </c>
      <c r="D159" s="114" t="s">
        <v>126</v>
      </c>
      <c r="E159" s="115" t="s">
        <v>374</v>
      </c>
      <c r="F159" s="115" t="s">
        <v>375</v>
      </c>
      <c r="G159" s="69"/>
      <c r="H159" s="21"/>
      <c r="I159" s="21"/>
      <c r="J159" s="380"/>
      <c r="K159" s="21"/>
      <c r="L159" s="21"/>
      <c r="M159" s="380"/>
      <c r="N159" s="21"/>
      <c r="O159" s="31"/>
      <c r="AD159" s="9">
        <v>0</v>
      </c>
      <c r="AE159" s="9">
        <v>0</v>
      </c>
      <c r="AF159" s="9">
        <v>0</v>
      </c>
    </row>
    <row r="160" s="49" customFormat="1" ht="15.6" customHeight="1" spans="1:32">
      <c r="A160" s="117"/>
      <c r="B160" s="35"/>
      <c r="C160" s="37"/>
      <c r="D160" s="36"/>
      <c r="E160" s="37" t="s">
        <v>376</v>
      </c>
      <c r="F160" s="37" t="s">
        <v>703</v>
      </c>
      <c r="G160" s="270"/>
      <c r="H160" s="181">
        <v>0</v>
      </c>
      <c r="I160" s="181">
        <v>0</v>
      </c>
      <c r="J160" s="181">
        <v>0</v>
      </c>
      <c r="K160" s="181">
        <v>0</v>
      </c>
      <c r="L160" s="181">
        <v>0</v>
      </c>
      <c r="M160" s="181">
        <v>0</v>
      </c>
      <c r="N160" s="181"/>
      <c r="O160" s="181"/>
      <c r="P160" s="181">
        <v>230</v>
      </c>
      <c r="Q160" s="181" t="s">
        <v>181</v>
      </c>
      <c r="R160" s="181" t="s">
        <v>181</v>
      </c>
      <c r="S160" s="181" t="s">
        <v>181</v>
      </c>
      <c r="T160" s="181" t="s">
        <v>181</v>
      </c>
      <c r="U160" s="181" t="s">
        <v>181</v>
      </c>
      <c r="V160" s="181" t="s">
        <v>181</v>
      </c>
      <c r="W160" s="181" t="s">
        <v>181</v>
      </c>
      <c r="X160" s="181" t="s">
        <v>181</v>
      </c>
      <c r="Y160" s="181" t="s">
        <v>181</v>
      </c>
      <c r="Z160" s="181" t="s">
        <v>181</v>
      </c>
      <c r="AA160" s="181" t="s">
        <v>181</v>
      </c>
      <c r="AB160" s="181" t="s">
        <v>181</v>
      </c>
      <c r="AC160" s="181" t="s">
        <v>181</v>
      </c>
      <c r="AD160" s="49">
        <v>0</v>
      </c>
      <c r="AE160" s="49">
        <v>0</v>
      </c>
      <c r="AF160" s="49">
        <v>0</v>
      </c>
    </row>
    <row r="161" s="16" customFormat="1" ht="17.5" spans="1:53">
      <c r="A161" s="118">
        <f>A159</f>
        <v>608</v>
      </c>
      <c r="B161" s="40" t="s">
        <v>369</v>
      </c>
      <c r="C161" s="42" t="s">
        <v>370</v>
      </c>
      <c r="D161" s="114" t="s">
        <v>129</v>
      </c>
      <c r="E161" s="69" t="s">
        <v>376</v>
      </c>
      <c r="F161" s="42" t="s">
        <v>382</v>
      </c>
      <c r="G161" s="1"/>
      <c r="H161" s="182">
        <v>0</v>
      </c>
      <c r="I161" s="182">
        <v>0</v>
      </c>
      <c r="J161" s="182">
        <v>0</v>
      </c>
      <c r="K161" s="182">
        <v>0</v>
      </c>
      <c r="L161" s="182">
        <v>0</v>
      </c>
      <c r="M161" s="182">
        <v>0</v>
      </c>
      <c r="N161" s="182">
        <v>0</v>
      </c>
      <c r="O161" s="31">
        <f>H161+I161*2+J161*4+K161*8+L161*16+M161*32+N161*64</f>
        <v>0</v>
      </c>
      <c r="P161" s="182">
        <v>230</v>
      </c>
      <c r="Q161" s="21">
        <v>253</v>
      </c>
      <c r="R161" s="21">
        <v>1900</v>
      </c>
      <c r="S161" s="21">
        <v>280</v>
      </c>
      <c r="T161" s="21">
        <v>20</v>
      </c>
      <c r="U161" s="21">
        <v>0</v>
      </c>
      <c r="V161" s="21">
        <v>0</v>
      </c>
      <c r="W161" s="21">
        <v>195.5</v>
      </c>
      <c r="X161" s="21">
        <v>1900</v>
      </c>
      <c r="Y161" s="21">
        <v>115</v>
      </c>
      <c r="Z161" s="21">
        <v>60</v>
      </c>
      <c r="AA161" s="21">
        <v>0</v>
      </c>
      <c r="AB161" s="21">
        <v>0</v>
      </c>
      <c r="AC161" s="21">
        <v>253</v>
      </c>
      <c r="AD161" s="9">
        <v>0</v>
      </c>
      <c r="AE161" s="9">
        <v>0</v>
      </c>
      <c r="AF161" s="9">
        <v>0</v>
      </c>
      <c r="AG161" s="171"/>
      <c r="AH161" s="195"/>
      <c r="AI161" s="171"/>
      <c r="AJ161" s="195"/>
      <c r="AK161" s="171"/>
      <c r="AL161" s="171"/>
      <c r="AM161" s="195"/>
      <c r="AN161" s="171"/>
      <c r="AO161" s="195"/>
      <c r="AP161" s="195"/>
      <c r="AQ161" s="171"/>
      <c r="AR161" s="171"/>
      <c r="AS161" s="171"/>
      <c r="AT161" s="171"/>
      <c r="AU161" s="171"/>
      <c r="AV161" s="171"/>
      <c r="AW161" s="171"/>
      <c r="AX161" s="195"/>
      <c r="AY161" s="171"/>
      <c r="AZ161" s="198"/>
      <c r="BA161" s="198"/>
    </row>
    <row r="162" s="49" customFormat="1" ht="17.5" spans="2:32">
      <c r="B162" s="35"/>
      <c r="D162" s="36"/>
      <c r="E162" s="37"/>
      <c r="F162" s="37"/>
      <c r="G162" s="270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49">
        <v>0</v>
      </c>
      <c r="AE162" s="49">
        <v>0</v>
      </c>
      <c r="AF162" s="49">
        <v>0</v>
      </c>
    </row>
    <row r="163" s="9" customFormat="1" ht="15.6" customHeight="1" spans="1:32">
      <c r="A163" s="31">
        <f>A155</f>
        <v>608</v>
      </c>
      <c r="B163" s="113" t="s">
        <v>385</v>
      </c>
      <c r="C163" s="31" t="s">
        <v>384</v>
      </c>
      <c r="D163" s="41" t="s">
        <v>109</v>
      </c>
      <c r="E163" s="42" t="s">
        <v>383</v>
      </c>
      <c r="F163" s="42" t="s">
        <v>384</v>
      </c>
      <c r="G163" s="69"/>
      <c r="H163" s="21">
        <v>1</v>
      </c>
      <c r="I163" s="21">
        <v>1</v>
      </c>
      <c r="J163" s="380">
        <v>0</v>
      </c>
      <c r="K163" s="21">
        <v>1</v>
      </c>
      <c r="L163" s="21">
        <v>1</v>
      </c>
      <c r="M163" s="380">
        <v>0</v>
      </c>
      <c r="N163" s="21">
        <v>0</v>
      </c>
      <c r="O163" s="31">
        <f>H163+I163*2+J163*4+K163*8+L163*16+M163*32+N163*64</f>
        <v>27</v>
      </c>
      <c r="P163" s="9">
        <v>220</v>
      </c>
      <c r="Q163" s="9">
        <v>250</v>
      </c>
      <c r="R163" s="9">
        <v>1900</v>
      </c>
      <c r="S163" s="9">
        <v>280</v>
      </c>
      <c r="T163" s="9">
        <v>60</v>
      </c>
      <c r="U163" s="9">
        <v>0</v>
      </c>
      <c r="V163" s="9">
        <v>0</v>
      </c>
      <c r="W163" s="9">
        <v>180</v>
      </c>
      <c r="X163" s="9">
        <v>1900</v>
      </c>
      <c r="Y163" s="9">
        <v>170</v>
      </c>
      <c r="Z163" s="9">
        <v>60</v>
      </c>
      <c r="AA163" s="9">
        <v>0</v>
      </c>
      <c r="AB163" s="9">
        <v>0</v>
      </c>
      <c r="AC163" s="9">
        <v>253</v>
      </c>
      <c r="AD163" s="9">
        <v>0</v>
      </c>
      <c r="AE163" s="9">
        <v>0</v>
      </c>
      <c r="AF163" s="9">
        <v>0</v>
      </c>
    </row>
    <row r="164" s="49" customFormat="1" ht="15.6" customHeight="1" spans="1:32">
      <c r="A164" s="117"/>
      <c r="B164" s="35"/>
      <c r="D164" s="36"/>
      <c r="E164" s="37"/>
      <c r="F164" s="37"/>
      <c r="G164" s="270"/>
      <c r="J164" s="453"/>
      <c r="M164" s="453"/>
      <c r="O164" s="34"/>
      <c r="AD164" s="49">
        <v>0</v>
      </c>
      <c r="AE164" s="49">
        <v>0</v>
      </c>
      <c r="AF164" s="49">
        <v>0</v>
      </c>
    </row>
    <row r="165" s="9" customFormat="1" ht="15.6" customHeight="1" spans="1:32">
      <c r="A165" s="118">
        <f>A157</f>
        <v>608</v>
      </c>
      <c r="B165" s="113"/>
      <c r="C165" s="9" t="s">
        <v>384</v>
      </c>
      <c r="D165" s="114" t="s">
        <v>120</v>
      </c>
      <c r="E165" s="115" t="s">
        <v>386</v>
      </c>
      <c r="F165" s="115" t="s">
        <v>387</v>
      </c>
      <c r="G165" s="69"/>
      <c r="H165" s="21"/>
      <c r="I165" s="21"/>
      <c r="J165" s="380"/>
      <c r="K165" s="21"/>
      <c r="L165" s="21"/>
      <c r="M165" s="380"/>
      <c r="N165" s="21"/>
      <c r="O165" s="31"/>
      <c r="AD165" s="9">
        <v>0</v>
      </c>
      <c r="AE165" s="9">
        <v>0</v>
      </c>
      <c r="AF165" s="9">
        <v>0</v>
      </c>
    </row>
    <row r="166" s="49" customFormat="1" ht="15.6" customHeight="1" spans="1:32">
      <c r="A166" s="117"/>
      <c r="B166" s="35"/>
      <c r="D166" s="36"/>
      <c r="E166" s="37"/>
      <c r="F166" s="37"/>
      <c r="G166" s="270"/>
      <c r="H166" s="49">
        <v>1</v>
      </c>
      <c r="I166" s="49">
        <v>1</v>
      </c>
      <c r="J166" s="453">
        <v>0</v>
      </c>
      <c r="K166" s="49">
        <v>1</v>
      </c>
      <c r="L166" s="49">
        <v>1</v>
      </c>
      <c r="M166" s="453">
        <v>0</v>
      </c>
      <c r="N166" s="49">
        <v>0</v>
      </c>
      <c r="O166" s="34"/>
      <c r="P166" s="49">
        <v>127</v>
      </c>
      <c r="Q166" s="49" t="s">
        <v>668</v>
      </c>
      <c r="R166" s="49" t="s">
        <v>669</v>
      </c>
      <c r="S166" s="49" t="s">
        <v>670</v>
      </c>
      <c r="T166" s="49" t="s">
        <v>696</v>
      </c>
      <c r="U166" s="49" t="s">
        <v>181</v>
      </c>
      <c r="V166" s="49" t="s">
        <v>181</v>
      </c>
      <c r="W166" s="49" t="s">
        <v>672</v>
      </c>
      <c r="X166" s="49" t="s">
        <v>669</v>
      </c>
      <c r="Y166" s="49" t="s">
        <v>673</v>
      </c>
      <c r="Z166" s="49" t="s">
        <v>704</v>
      </c>
      <c r="AA166" s="49" t="s">
        <v>181</v>
      </c>
      <c r="AB166" s="49" t="s">
        <v>181</v>
      </c>
      <c r="AC166" s="49" t="s">
        <v>388</v>
      </c>
      <c r="AD166" s="49">
        <v>0</v>
      </c>
      <c r="AE166" s="49">
        <v>0</v>
      </c>
      <c r="AF166" s="49">
        <v>0</v>
      </c>
    </row>
    <row r="167" s="20" customFormat="1" ht="15.6" customHeight="1" spans="1:32">
      <c r="A167" s="183">
        <f>A4</f>
        <v>608</v>
      </c>
      <c r="B167" s="184" t="s">
        <v>385</v>
      </c>
      <c r="C167" s="185" t="s">
        <v>384</v>
      </c>
      <c r="D167" s="186" t="s">
        <v>126</v>
      </c>
      <c r="E167" s="187" t="s">
        <v>391</v>
      </c>
      <c r="F167" s="187" t="s">
        <v>392</v>
      </c>
      <c r="G167" s="409"/>
      <c r="H167" s="20">
        <v>1</v>
      </c>
      <c r="I167" s="20">
        <v>1</v>
      </c>
      <c r="J167" s="20">
        <v>0</v>
      </c>
      <c r="K167" s="20">
        <v>1</v>
      </c>
      <c r="L167" s="20">
        <v>1</v>
      </c>
      <c r="M167" s="20">
        <v>0</v>
      </c>
      <c r="N167" s="20">
        <v>0</v>
      </c>
      <c r="O167" s="201">
        <f>H167+I167*2+J167*4+K167*8+L167*16+M167*32+N167*64</f>
        <v>27</v>
      </c>
      <c r="P167" s="20">
        <v>127</v>
      </c>
      <c r="Q167" s="20">
        <v>140</v>
      </c>
      <c r="R167" s="20">
        <v>1900</v>
      </c>
      <c r="S167" s="20">
        <v>171.4</v>
      </c>
      <c r="T167" s="20">
        <v>20</v>
      </c>
      <c r="U167" s="20">
        <v>0</v>
      </c>
      <c r="V167" s="20">
        <v>0</v>
      </c>
      <c r="W167" s="20">
        <v>108</v>
      </c>
      <c r="X167" s="20">
        <v>1900</v>
      </c>
      <c r="Y167" s="20">
        <v>63</v>
      </c>
      <c r="Z167" s="20">
        <v>60</v>
      </c>
      <c r="AA167" s="20">
        <v>0</v>
      </c>
      <c r="AB167" s="20">
        <v>0</v>
      </c>
      <c r="AC167" s="20">
        <v>253</v>
      </c>
      <c r="AD167" s="20">
        <v>0</v>
      </c>
      <c r="AE167" s="20">
        <v>0</v>
      </c>
      <c r="AF167" s="20">
        <v>0</v>
      </c>
    </row>
    <row r="168" s="49" customFormat="1" ht="15.6" customHeight="1" spans="1:32">
      <c r="A168" s="34"/>
      <c r="B168" s="35"/>
      <c r="C168" s="34"/>
      <c r="D168" s="36" t="s">
        <v>109</v>
      </c>
      <c r="E168" s="37" t="s">
        <v>162</v>
      </c>
      <c r="F168" s="37" t="s">
        <v>163</v>
      </c>
      <c r="G168" s="270"/>
      <c r="H168" s="49">
        <v>1</v>
      </c>
      <c r="I168" s="49">
        <v>1</v>
      </c>
      <c r="J168" s="453">
        <v>0</v>
      </c>
      <c r="K168" s="49">
        <v>1</v>
      </c>
      <c r="L168" s="49">
        <v>1</v>
      </c>
      <c r="M168" s="453">
        <v>0</v>
      </c>
      <c r="N168" s="49">
        <v>1</v>
      </c>
      <c r="O168" s="34">
        <f>H168+I168*2+J168*4+K168*8+L168*16+M168*32+N168*64</f>
        <v>91</v>
      </c>
      <c r="P168" s="49">
        <v>230</v>
      </c>
      <c r="Q168" s="39">
        <v>265</v>
      </c>
      <c r="R168" s="49" t="s">
        <v>635</v>
      </c>
      <c r="S168" s="49">
        <v>275</v>
      </c>
      <c r="T168" s="49" t="s">
        <v>636</v>
      </c>
      <c r="U168" s="49">
        <v>0</v>
      </c>
      <c r="V168" s="49">
        <v>0</v>
      </c>
      <c r="W168" s="49">
        <v>180</v>
      </c>
      <c r="X168" s="49" t="s">
        <v>637</v>
      </c>
      <c r="Y168" s="49">
        <v>70</v>
      </c>
      <c r="Z168" s="49" t="s">
        <v>635</v>
      </c>
      <c r="AA168" s="49">
        <v>0</v>
      </c>
      <c r="AB168" s="49">
        <v>0</v>
      </c>
      <c r="AC168" s="49">
        <v>249</v>
      </c>
      <c r="AD168" s="49">
        <v>0</v>
      </c>
      <c r="AE168" s="49">
        <v>0</v>
      </c>
      <c r="AF168" s="49">
        <v>0</v>
      </c>
    </row>
    <row r="169" ht="17.5" spans="1:32">
      <c r="A169" s="31">
        <f>A163</f>
        <v>608</v>
      </c>
      <c r="B169" s="40" t="s">
        <v>393</v>
      </c>
      <c r="C169" s="31" t="s">
        <v>394</v>
      </c>
      <c r="D169" s="41" t="s">
        <v>109</v>
      </c>
      <c r="E169" s="42" t="s">
        <v>395</v>
      </c>
      <c r="F169" s="42" t="s">
        <v>396</v>
      </c>
      <c r="H169" s="21">
        <v>1</v>
      </c>
      <c r="I169" s="21">
        <v>1</v>
      </c>
      <c r="J169" s="380">
        <v>0</v>
      </c>
      <c r="K169" s="21">
        <v>1</v>
      </c>
      <c r="L169" s="21">
        <v>1</v>
      </c>
      <c r="M169" s="380">
        <v>0</v>
      </c>
      <c r="N169" s="21">
        <v>1</v>
      </c>
      <c r="O169" s="31">
        <f>H169+I169*2+J169*4+K169*8+L169*16+M169*32+N169*64</f>
        <v>91</v>
      </c>
      <c r="P169" s="9">
        <v>230</v>
      </c>
      <c r="Q169" s="9">
        <v>265</v>
      </c>
      <c r="R169" s="9">
        <v>1200</v>
      </c>
      <c r="S169" s="9">
        <v>275</v>
      </c>
      <c r="T169" s="9">
        <v>140</v>
      </c>
      <c r="U169" s="9">
        <v>0</v>
      </c>
      <c r="V169" s="9">
        <v>0</v>
      </c>
      <c r="W169" s="9">
        <v>180</v>
      </c>
      <c r="X169" s="9">
        <v>10500</v>
      </c>
      <c r="Y169" s="9">
        <v>70</v>
      </c>
      <c r="Z169" s="9">
        <v>1200</v>
      </c>
      <c r="AA169" s="9">
        <v>0</v>
      </c>
      <c r="AB169" s="9">
        <v>0</v>
      </c>
      <c r="AC169" s="9">
        <v>249</v>
      </c>
      <c r="AD169" s="9">
        <v>0</v>
      </c>
      <c r="AE169" s="9">
        <v>0</v>
      </c>
      <c r="AF169" s="9">
        <v>0</v>
      </c>
    </row>
    <row r="170" s="3" customFormat="1" ht="17.5" spans="1:32">
      <c r="A170" s="34"/>
      <c r="B170" s="35"/>
      <c r="C170" s="34"/>
      <c r="D170" s="36"/>
      <c r="E170" s="37"/>
      <c r="F170" s="34"/>
      <c r="G170" s="270"/>
      <c r="H170" s="49"/>
      <c r="I170" s="49"/>
      <c r="J170" s="453"/>
      <c r="K170" s="49"/>
      <c r="L170" s="49"/>
      <c r="M170" s="453"/>
      <c r="N170" s="49"/>
      <c r="O170" s="34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>
        <v>0</v>
      </c>
      <c r="AE170" s="49">
        <v>0</v>
      </c>
      <c r="AF170" s="49">
        <v>0</v>
      </c>
    </row>
    <row r="171" customFormat="1" ht="17.5" spans="1:32">
      <c r="A171" s="48">
        <f>A165</f>
        <v>608</v>
      </c>
      <c r="B171" s="40"/>
      <c r="C171" s="31" t="s">
        <v>394</v>
      </c>
      <c r="D171" s="41" t="s">
        <v>120</v>
      </c>
      <c r="E171" s="42" t="s">
        <v>397</v>
      </c>
      <c r="F171" s="42" t="s">
        <v>398</v>
      </c>
      <c r="G171" s="69"/>
      <c r="H171" s="21"/>
      <c r="I171" s="21"/>
      <c r="J171" s="380"/>
      <c r="K171" s="21"/>
      <c r="L171" s="21"/>
      <c r="M171" s="380"/>
      <c r="N171" s="21"/>
      <c r="O171" s="31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>
        <v>0</v>
      </c>
      <c r="AE171" s="9">
        <v>0</v>
      </c>
      <c r="AF171" s="9">
        <v>0</v>
      </c>
    </row>
    <row r="172" s="3" customFormat="1" ht="17.5" spans="1:32">
      <c r="A172" s="34"/>
      <c r="B172" s="35"/>
      <c r="C172" s="34"/>
      <c r="D172" s="36"/>
      <c r="E172" s="37"/>
      <c r="F172" s="34"/>
      <c r="G172" s="270"/>
      <c r="H172" s="49"/>
      <c r="I172" s="49"/>
      <c r="J172" s="453"/>
      <c r="K172" s="49"/>
      <c r="L172" s="49"/>
      <c r="M172" s="453"/>
      <c r="N172" s="49"/>
      <c r="O172" s="34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>
        <v>0</v>
      </c>
      <c r="AE172" s="49">
        <v>0</v>
      </c>
      <c r="AF172" s="49">
        <v>0</v>
      </c>
    </row>
    <row r="173" customFormat="1" ht="17.5" spans="1:32">
      <c r="A173" s="48">
        <f t="shared" ref="A173" si="22">A169</f>
        <v>608</v>
      </c>
      <c r="B173" s="40"/>
      <c r="C173" s="31" t="s">
        <v>394</v>
      </c>
      <c r="D173" s="41" t="s">
        <v>126</v>
      </c>
      <c r="E173" s="42" t="s">
        <v>399</v>
      </c>
      <c r="F173" s="42" t="s">
        <v>400</v>
      </c>
      <c r="G173" s="69"/>
      <c r="H173" s="21"/>
      <c r="I173" s="21"/>
      <c r="J173" s="380"/>
      <c r="K173" s="21"/>
      <c r="L173" s="21"/>
      <c r="M173" s="380"/>
      <c r="N173" s="21"/>
      <c r="O173" s="31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>
        <v>0</v>
      </c>
      <c r="AE173" s="9">
        <v>0</v>
      </c>
      <c r="AF173" s="9">
        <v>0</v>
      </c>
    </row>
    <row r="174" s="49" customFormat="1" ht="17.5" spans="1:32">
      <c r="A174" s="34"/>
      <c r="B174" s="35"/>
      <c r="C174" s="34"/>
      <c r="D174" s="36"/>
      <c r="E174" s="37" t="s">
        <v>401</v>
      </c>
      <c r="F174" s="37" t="s">
        <v>402</v>
      </c>
      <c r="G174" s="270"/>
      <c r="H174" s="39">
        <v>1</v>
      </c>
      <c r="I174" s="39">
        <v>1</v>
      </c>
      <c r="J174" s="39">
        <v>0</v>
      </c>
      <c r="K174" s="39">
        <v>1</v>
      </c>
      <c r="L174" s="39">
        <v>1</v>
      </c>
      <c r="M174" s="39">
        <v>1</v>
      </c>
      <c r="N174" s="39">
        <v>0</v>
      </c>
      <c r="O174" s="34"/>
      <c r="P174" s="49">
        <v>220</v>
      </c>
      <c r="Q174" s="49" t="s">
        <v>705</v>
      </c>
      <c r="R174" s="49" t="s">
        <v>706</v>
      </c>
      <c r="S174" s="49" t="s">
        <v>707</v>
      </c>
      <c r="T174" s="49" t="s">
        <v>708</v>
      </c>
      <c r="U174" s="2" t="s">
        <v>181</v>
      </c>
      <c r="V174" s="2" t="s">
        <v>181</v>
      </c>
      <c r="W174" s="49" t="s">
        <v>709</v>
      </c>
      <c r="X174" s="49" t="s">
        <v>710</v>
      </c>
      <c r="Y174" s="49" t="s">
        <v>711</v>
      </c>
      <c r="Z174" s="49" t="s">
        <v>712</v>
      </c>
      <c r="AA174" s="49" t="s">
        <v>713</v>
      </c>
      <c r="AB174" s="49" t="s">
        <v>714</v>
      </c>
      <c r="AC174" s="49" t="s">
        <v>181</v>
      </c>
      <c r="AD174" s="49">
        <v>0</v>
      </c>
      <c r="AE174" s="49">
        <v>0</v>
      </c>
      <c r="AF174" s="49">
        <v>0</v>
      </c>
    </row>
    <row r="175" s="9" customFormat="1" ht="15.6" customHeight="1" spans="1:32">
      <c r="A175" s="31">
        <f>A169</f>
        <v>608</v>
      </c>
      <c r="B175" s="40" t="s">
        <v>409</v>
      </c>
      <c r="C175" s="31" t="s">
        <v>410</v>
      </c>
      <c r="D175" s="41" t="s">
        <v>109</v>
      </c>
      <c r="E175" s="42" t="s">
        <v>411</v>
      </c>
      <c r="F175" s="42" t="s">
        <v>412</v>
      </c>
      <c r="G175" s="69"/>
      <c r="H175" s="21">
        <v>1</v>
      </c>
      <c r="I175" s="21">
        <v>1</v>
      </c>
      <c r="J175" s="380">
        <v>0</v>
      </c>
      <c r="K175" s="21">
        <v>1</v>
      </c>
      <c r="L175" s="21">
        <v>1</v>
      </c>
      <c r="M175" s="380">
        <v>1</v>
      </c>
      <c r="N175" s="21">
        <v>0</v>
      </c>
      <c r="O175" s="31">
        <f>H175+I175*2+J175*4+K175*8+L175*16+M175*32+N175*64</f>
        <v>59</v>
      </c>
      <c r="P175" s="9">
        <v>220</v>
      </c>
      <c r="Q175" s="223">
        <v>246.4</v>
      </c>
      <c r="R175" s="223">
        <v>1000</v>
      </c>
      <c r="S175" s="223">
        <v>259.6</v>
      </c>
      <c r="T175" s="223">
        <v>20</v>
      </c>
      <c r="U175" s="19">
        <v>0</v>
      </c>
      <c r="V175" s="19">
        <v>0</v>
      </c>
      <c r="W175" s="119">
        <v>176</v>
      </c>
      <c r="X175" s="119">
        <v>2500</v>
      </c>
      <c r="Y175" s="119">
        <v>110</v>
      </c>
      <c r="Z175" s="119">
        <v>500</v>
      </c>
      <c r="AA175" s="119">
        <v>44</v>
      </c>
      <c r="AB175" s="119">
        <v>20</v>
      </c>
      <c r="AC175" s="9">
        <v>253</v>
      </c>
      <c r="AD175" s="9">
        <v>0</v>
      </c>
      <c r="AE175" s="9">
        <v>0</v>
      </c>
      <c r="AF175" s="9">
        <v>0</v>
      </c>
    </row>
    <row r="176" s="8" customFormat="1" ht="17.5" spans="1:32">
      <c r="A176" s="62"/>
      <c r="B176" s="63"/>
      <c r="C176" s="62"/>
      <c r="D176" s="64"/>
      <c r="E176" s="65" t="s">
        <v>413</v>
      </c>
      <c r="F176" s="65" t="s">
        <v>414</v>
      </c>
      <c r="G176" s="490"/>
      <c r="H176" s="482">
        <v>1</v>
      </c>
      <c r="I176" s="482">
        <v>1</v>
      </c>
      <c r="J176" s="482">
        <v>0</v>
      </c>
      <c r="K176" s="482">
        <v>1</v>
      </c>
      <c r="L176" s="482">
        <v>1</v>
      </c>
      <c r="M176" s="482">
        <v>0</v>
      </c>
      <c r="N176" s="482">
        <v>0</v>
      </c>
      <c r="O176" s="62"/>
      <c r="P176" s="8">
        <v>127</v>
      </c>
      <c r="Q176" s="8" t="s">
        <v>668</v>
      </c>
      <c r="R176" s="8" t="s">
        <v>669</v>
      </c>
      <c r="S176" s="8" t="s">
        <v>670</v>
      </c>
      <c r="T176" s="8" t="s">
        <v>696</v>
      </c>
      <c r="U176" s="8" t="s">
        <v>181</v>
      </c>
      <c r="V176" s="8" t="s">
        <v>181</v>
      </c>
      <c r="W176" s="8" t="s">
        <v>672</v>
      </c>
      <c r="X176" s="8" t="s">
        <v>669</v>
      </c>
      <c r="Y176" s="8" t="s">
        <v>673</v>
      </c>
      <c r="Z176" s="8" t="s">
        <v>704</v>
      </c>
      <c r="AA176" s="8" t="s">
        <v>181</v>
      </c>
      <c r="AB176" s="8" t="s">
        <v>181</v>
      </c>
      <c r="AC176" s="8" t="s">
        <v>388</v>
      </c>
      <c r="AD176" s="8">
        <v>0</v>
      </c>
      <c r="AE176" s="8">
        <v>0</v>
      </c>
      <c r="AF176" s="8">
        <v>0</v>
      </c>
    </row>
    <row r="177" s="9" customFormat="1" ht="15.6" customHeight="1" spans="1:32">
      <c r="A177" s="31">
        <f>A175</f>
        <v>608</v>
      </c>
      <c r="B177" s="40" t="s">
        <v>409</v>
      </c>
      <c r="C177" s="31" t="s">
        <v>410</v>
      </c>
      <c r="D177" s="41" t="s">
        <v>120</v>
      </c>
      <c r="E177" s="42" t="s">
        <v>415</v>
      </c>
      <c r="F177" s="42" t="s">
        <v>416</v>
      </c>
      <c r="G177" s="69"/>
      <c r="H177" s="21">
        <v>1</v>
      </c>
      <c r="I177" s="21">
        <v>1</v>
      </c>
      <c r="J177" s="380">
        <v>0</v>
      </c>
      <c r="K177" s="21">
        <v>1</v>
      </c>
      <c r="L177" s="21">
        <v>1</v>
      </c>
      <c r="M177" s="380">
        <v>0</v>
      </c>
      <c r="N177" s="21">
        <v>0</v>
      </c>
      <c r="O177" s="31">
        <f>H177+I177*2+J177*4+K177*8+L177*16+M177*32+N177*64</f>
        <v>27</v>
      </c>
      <c r="P177" s="9">
        <v>127</v>
      </c>
      <c r="Q177" s="9">
        <v>140</v>
      </c>
      <c r="R177" s="9">
        <v>1900</v>
      </c>
      <c r="S177" s="21">
        <v>171.4</v>
      </c>
      <c r="T177" s="9">
        <v>20</v>
      </c>
      <c r="U177" s="9">
        <v>0</v>
      </c>
      <c r="V177" s="9">
        <v>0</v>
      </c>
      <c r="W177" s="9">
        <v>108</v>
      </c>
      <c r="X177" s="9">
        <v>1900</v>
      </c>
      <c r="Y177" s="9">
        <v>63</v>
      </c>
      <c r="Z177" s="9">
        <v>60</v>
      </c>
      <c r="AA177" s="9">
        <v>0</v>
      </c>
      <c r="AB177" s="9">
        <v>0</v>
      </c>
      <c r="AC177" s="9">
        <v>253</v>
      </c>
      <c r="AD177" s="9">
        <v>0</v>
      </c>
      <c r="AE177" s="9">
        <v>0</v>
      </c>
      <c r="AF177" s="9">
        <v>0</v>
      </c>
    </row>
    <row r="178" s="49" customFormat="1" ht="17.5" spans="1:32">
      <c r="A178" s="34"/>
      <c r="B178" s="35"/>
      <c r="C178" s="34"/>
      <c r="D178" s="36"/>
      <c r="E178" s="37" t="s">
        <v>417</v>
      </c>
      <c r="F178" s="37" t="s">
        <v>418</v>
      </c>
      <c r="G178" s="270"/>
      <c r="H178" s="49">
        <v>1</v>
      </c>
      <c r="I178" s="453">
        <v>0</v>
      </c>
      <c r="J178" s="453">
        <v>0</v>
      </c>
      <c r="K178" s="49">
        <v>1</v>
      </c>
      <c r="L178" s="453">
        <v>0</v>
      </c>
      <c r="M178" s="453">
        <v>0</v>
      </c>
      <c r="N178" s="453">
        <v>0</v>
      </c>
      <c r="O178" s="34"/>
      <c r="P178" s="49">
        <v>230</v>
      </c>
      <c r="Q178" s="49" t="s">
        <v>210</v>
      </c>
      <c r="R178" s="49" t="s">
        <v>623</v>
      </c>
      <c r="S178" s="49" t="s">
        <v>181</v>
      </c>
      <c r="T178" s="49" t="s">
        <v>181</v>
      </c>
      <c r="U178" s="49" t="s">
        <v>181</v>
      </c>
      <c r="V178" s="49" t="s">
        <v>181</v>
      </c>
      <c r="W178" s="49" t="s">
        <v>419</v>
      </c>
      <c r="X178" s="49" t="s">
        <v>715</v>
      </c>
      <c r="Y178" s="49" t="s">
        <v>181</v>
      </c>
      <c r="Z178" s="49" t="s">
        <v>181</v>
      </c>
      <c r="AA178" s="49" t="s">
        <v>181</v>
      </c>
      <c r="AB178" s="49" t="s">
        <v>181</v>
      </c>
      <c r="AC178" s="49" t="s">
        <v>388</v>
      </c>
      <c r="AD178" s="49">
        <v>0</v>
      </c>
      <c r="AE178" s="49">
        <v>0</v>
      </c>
      <c r="AF178" s="49">
        <v>0</v>
      </c>
    </row>
    <row r="179" ht="17.5" spans="1:32">
      <c r="A179" s="31">
        <f t="shared" ref="A179:A183" si="23">A177</f>
        <v>608</v>
      </c>
      <c r="B179" s="40" t="s">
        <v>409</v>
      </c>
      <c r="C179" s="31" t="s">
        <v>410</v>
      </c>
      <c r="D179" s="41" t="s">
        <v>126</v>
      </c>
      <c r="E179" s="42" t="s">
        <v>422</v>
      </c>
      <c r="F179" s="42" t="s">
        <v>423</v>
      </c>
      <c r="H179" s="380">
        <v>1</v>
      </c>
      <c r="I179" s="380">
        <v>0</v>
      </c>
      <c r="J179" s="380">
        <v>0</v>
      </c>
      <c r="K179" s="380">
        <v>1</v>
      </c>
      <c r="L179" s="380">
        <v>0</v>
      </c>
      <c r="M179" s="380">
        <v>0</v>
      </c>
      <c r="N179" s="380">
        <v>0</v>
      </c>
      <c r="O179" s="31">
        <f>H179+I179*2+J179*4+K179*8+L179*16+M179*32+N179*64</f>
        <v>9</v>
      </c>
      <c r="P179" s="9">
        <v>230</v>
      </c>
      <c r="Q179" s="9">
        <v>253</v>
      </c>
      <c r="R179" s="9">
        <v>160</v>
      </c>
      <c r="S179" s="9">
        <v>276</v>
      </c>
      <c r="T179" s="9">
        <v>100</v>
      </c>
      <c r="U179" s="9">
        <v>0</v>
      </c>
      <c r="V179" s="9">
        <v>0</v>
      </c>
      <c r="W179" s="9">
        <v>184</v>
      </c>
      <c r="X179" s="9">
        <v>360</v>
      </c>
      <c r="Y179" s="9">
        <v>175</v>
      </c>
      <c r="Z179" s="9">
        <v>60</v>
      </c>
      <c r="AA179" s="9">
        <v>0</v>
      </c>
      <c r="AB179" s="9">
        <v>0</v>
      </c>
      <c r="AC179" s="9">
        <v>253</v>
      </c>
      <c r="AD179" s="9">
        <v>0</v>
      </c>
      <c r="AE179" s="9">
        <v>0</v>
      </c>
      <c r="AF179" s="9">
        <v>0</v>
      </c>
    </row>
    <row r="180" s="49" customFormat="1" ht="17.5" spans="1:32">
      <c r="A180" s="34"/>
      <c r="B180" s="35"/>
      <c r="C180" s="34"/>
      <c r="D180" s="36"/>
      <c r="E180" s="37" t="s">
        <v>417</v>
      </c>
      <c r="F180" s="37" t="s">
        <v>424</v>
      </c>
      <c r="G180" s="270"/>
      <c r="H180" s="49">
        <v>1</v>
      </c>
      <c r="I180" s="453">
        <v>0</v>
      </c>
      <c r="J180" s="453">
        <v>0</v>
      </c>
      <c r="K180" s="49">
        <v>1</v>
      </c>
      <c r="L180" s="453">
        <v>0</v>
      </c>
      <c r="M180" s="453">
        <v>0</v>
      </c>
      <c r="N180" s="453">
        <v>0</v>
      </c>
      <c r="O180" s="34"/>
      <c r="P180" s="49">
        <v>254</v>
      </c>
      <c r="Q180" s="49" t="s">
        <v>210</v>
      </c>
      <c r="R180" s="49" t="s">
        <v>623</v>
      </c>
      <c r="S180" s="49" t="s">
        <v>181</v>
      </c>
      <c r="T180" s="49" t="s">
        <v>181</v>
      </c>
      <c r="U180" s="49" t="s">
        <v>181</v>
      </c>
      <c r="V180" s="49" t="s">
        <v>181</v>
      </c>
      <c r="W180" s="49" t="s">
        <v>419</v>
      </c>
      <c r="X180" s="49" t="s">
        <v>715</v>
      </c>
      <c r="Y180" s="49" t="s">
        <v>181</v>
      </c>
      <c r="Z180" s="49" t="s">
        <v>181</v>
      </c>
      <c r="AA180" s="49" t="s">
        <v>181</v>
      </c>
      <c r="AB180" s="49" t="s">
        <v>181</v>
      </c>
      <c r="AC180" s="49" t="s">
        <v>388</v>
      </c>
      <c r="AD180" s="49">
        <v>0</v>
      </c>
      <c r="AE180" s="49">
        <v>0</v>
      </c>
      <c r="AF180" s="49">
        <v>0</v>
      </c>
    </row>
    <row r="181" ht="17.5" spans="1:32">
      <c r="A181" s="31">
        <f t="shared" si="23"/>
        <v>608</v>
      </c>
      <c r="B181" s="40" t="s">
        <v>409</v>
      </c>
      <c r="C181" s="31" t="s">
        <v>410</v>
      </c>
      <c r="D181" s="41" t="s">
        <v>129</v>
      </c>
      <c r="E181" s="42" t="s">
        <v>425</v>
      </c>
      <c r="F181" s="42" t="s">
        <v>426</v>
      </c>
      <c r="H181" s="380">
        <v>1</v>
      </c>
      <c r="I181" s="380">
        <v>0</v>
      </c>
      <c r="J181" s="380">
        <v>0</v>
      </c>
      <c r="K181" s="380">
        <v>1</v>
      </c>
      <c r="L181" s="380">
        <v>0</v>
      </c>
      <c r="M181" s="380">
        <v>0</v>
      </c>
      <c r="N181" s="380">
        <v>0</v>
      </c>
      <c r="O181" s="31">
        <f>H181+I181*2+J181*4+K181*8+L181*16+M181*32+N181*64</f>
        <v>9</v>
      </c>
      <c r="P181" s="9">
        <v>254</v>
      </c>
      <c r="Q181" s="9">
        <v>279.4</v>
      </c>
      <c r="R181" s="9">
        <v>160</v>
      </c>
      <c r="S181" s="9">
        <v>297</v>
      </c>
      <c r="T181" s="9">
        <v>100</v>
      </c>
      <c r="U181" s="9">
        <v>0</v>
      </c>
      <c r="V181" s="9">
        <v>0</v>
      </c>
      <c r="W181" s="9">
        <v>203.2</v>
      </c>
      <c r="X181" s="9">
        <v>360</v>
      </c>
      <c r="Y181" s="9">
        <v>173</v>
      </c>
      <c r="Z181" s="9">
        <v>60</v>
      </c>
      <c r="AA181" s="9">
        <v>0</v>
      </c>
      <c r="AB181" s="9">
        <v>0</v>
      </c>
      <c r="AC181" s="9">
        <v>253</v>
      </c>
      <c r="AD181" s="9">
        <v>0</v>
      </c>
      <c r="AE181" s="9">
        <v>0</v>
      </c>
      <c r="AF181" s="9">
        <v>0</v>
      </c>
    </row>
    <row r="182" s="3" customFormat="1" ht="17.5" spans="1:32">
      <c r="A182" s="45"/>
      <c r="B182" s="35"/>
      <c r="C182" s="34"/>
      <c r="D182" s="36"/>
      <c r="E182" s="37"/>
      <c r="F182" s="37"/>
      <c r="G182" s="270"/>
      <c r="H182" s="453"/>
      <c r="I182" s="453"/>
      <c r="J182" s="453"/>
      <c r="K182" s="453"/>
      <c r="L182" s="453"/>
      <c r="M182" s="453"/>
      <c r="N182" s="453"/>
      <c r="O182" s="34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>
        <v>0</v>
      </c>
      <c r="AE182" s="49">
        <v>0</v>
      </c>
      <c r="AF182" s="49">
        <v>0</v>
      </c>
    </row>
    <row r="183" customFormat="1" ht="17.5" spans="1:32">
      <c r="A183" s="48">
        <f t="shared" si="23"/>
        <v>608</v>
      </c>
      <c r="B183" s="40"/>
      <c r="C183" s="31" t="s">
        <v>410</v>
      </c>
      <c r="D183" s="41" t="s">
        <v>132</v>
      </c>
      <c r="E183" s="42" t="s">
        <v>427</v>
      </c>
      <c r="F183" s="42" t="s">
        <v>428</v>
      </c>
      <c r="G183" s="69"/>
      <c r="H183" s="380"/>
      <c r="I183" s="380"/>
      <c r="J183" s="380"/>
      <c r="K183" s="380"/>
      <c r="L183" s="380"/>
      <c r="M183" s="380"/>
      <c r="N183" s="380"/>
      <c r="O183" s="31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>
        <v>0</v>
      </c>
      <c r="AE183" s="9">
        <v>0</v>
      </c>
      <c r="AF183" s="9">
        <v>0</v>
      </c>
    </row>
    <row r="184" s="8" customFormat="1" ht="17.5" spans="1:32">
      <c r="A184" s="62"/>
      <c r="B184" s="63"/>
      <c r="C184" s="62"/>
      <c r="D184" s="64"/>
      <c r="E184" s="65"/>
      <c r="F184" s="65" t="s">
        <v>716</v>
      </c>
      <c r="G184" s="490"/>
      <c r="H184" s="482">
        <v>1</v>
      </c>
      <c r="I184" s="482">
        <v>1</v>
      </c>
      <c r="J184" s="482">
        <v>0</v>
      </c>
      <c r="K184" s="482">
        <v>1</v>
      </c>
      <c r="L184" s="482">
        <v>1</v>
      </c>
      <c r="M184" s="482">
        <v>0</v>
      </c>
      <c r="N184" s="482">
        <v>0</v>
      </c>
      <c r="O184" s="62"/>
      <c r="P184" s="8">
        <v>230</v>
      </c>
      <c r="Q184" s="8" t="s">
        <v>113</v>
      </c>
      <c r="R184" s="8" t="s">
        <v>717</v>
      </c>
      <c r="S184" s="8" t="s">
        <v>718</v>
      </c>
      <c r="T184" s="8" t="s">
        <v>719</v>
      </c>
      <c r="W184" s="8" t="s">
        <v>123</v>
      </c>
      <c r="X184" s="8" t="s">
        <v>717</v>
      </c>
      <c r="Y184" s="8" t="s">
        <v>720</v>
      </c>
      <c r="Z184" s="8" t="s">
        <v>719</v>
      </c>
      <c r="AC184" s="8" t="s">
        <v>181</v>
      </c>
      <c r="AD184" s="8">
        <v>0</v>
      </c>
      <c r="AE184" s="8">
        <v>0</v>
      </c>
      <c r="AF184" s="8">
        <v>0</v>
      </c>
    </row>
    <row r="185" ht="17.5" spans="1:32">
      <c r="A185" s="31">
        <f>A181</f>
        <v>608</v>
      </c>
      <c r="B185" s="40" t="s">
        <v>432</v>
      </c>
      <c r="C185" s="31" t="s">
        <v>433</v>
      </c>
      <c r="D185" s="41" t="s">
        <v>109</v>
      </c>
      <c r="E185" s="42" t="s">
        <v>434</v>
      </c>
      <c r="F185" s="42" t="s">
        <v>435</v>
      </c>
      <c r="H185" s="21">
        <v>1</v>
      </c>
      <c r="I185" s="21">
        <v>1</v>
      </c>
      <c r="J185" s="380">
        <v>0</v>
      </c>
      <c r="K185" s="21">
        <v>1</v>
      </c>
      <c r="L185" s="21">
        <v>1</v>
      </c>
      <c r="M185" s="380">
        <v>0</v>
      </c>
      <c r="N185" s="21">
        <v>0</v>
      </c>
      <c r="O185" s="31">
        <f>H185+I185*2+J185*4+K185*8+L185*16+M185*32+N185*64</f>
        <v>27</v>
      </c>
      <c r="P185" s="9">
        <v>230</v>
      </c>
      <c r="Q185" s="9">
        <v>253</v>
      </c>
      <c r="R185" s="9">
        <v>80</v>
      </c>
      <c r="S185" s="9">
        <v>265</v>
      </c>
      <c r="T185" s="9">
        <v>60</v>
      </c>
      <c r="U185" s="9">
        <v>0</v>
      </c>
      <c r="V185" s="9">
        <v>0</v>
      </c>
      <c r="W185" s="9">
        <v>195.5</v>
      </c>
      <c r="X185" s="9">
        <v>80</v>
      </c>
      <c r="Y185" s="9">
        <v>150</v>
      </c>
      <c r="Z185" s="9">
        <v>60</v>
      </c>
      <c r="AA185" s="9">
        <v>0</v>
      </c>
      <c r="AB185" s="9">
        <v>0</v>
      </c>
      <c r="AC185" s="9">
        <v>253</v>
      </c>
      <c r="AD185" s="9">
        <v>0</v>
      </c>
      <c r="AE185" s="9">
        <v>0</v>
      </c>
      <c r="AF185" s="9">
        <v>0</v>
      </c>
    </row>
    <row r="186" s="8" customFormat="1" ht="17.5" spans="1:32">
      <c r="A186" s="62"/>
      <c r="B186" s="63"/>
      <c r="C186" s="62"/>
      <c r="D186" s="64"/>
      <c r="E186" s="65"/>
      <c r="F186" s="65" t="s">
        <v>721</v>
      </c>
      <c r="G186" s="490"/>
      <c r="H186" s="8">
        <v>1</v>
      </c>
      <c r="I186" s="8">
        <v>1</v>
      </c>
      <c r="J186" s="482">
        <v>0</v>
      </c>
      <c r="K186" s="8">
        <v>1</v>
      </c>
      <c r="L186" s="8">
        <v>1</v>
      </c>
      <c r="M186" s="482">
        <v>0</v>
      </c>
      <c r="N186" s="8">
        <v>0</v>
      </c>
      <c r="O186" s="62"/>
      <c r="P186" s="8">
        <v>230</v>
      </c>
      <c r="Q186" s="8" t="s">
        <v>113</v>
      </c>
      <c r="R186" s="8" t="s">
        <v>717</v>
      </c>
      <c r="S186" s="8" t="s">
        <v>718</v>
      </c>
      <c r="T186" s="8" t="s">
        <v>719</v>
      </c>
      <c r="W186" s="8" t="s">
        <v>151</v>
      </c>
      <c r="X186" s="8" t="s">
        <v>717</v>
      </c>
      <c r="Y186" s="8" t="s">
        <v>720</v>
      </c>
      <c r="Z186" s="8" t="s">
        <v>719</v>
      </c>
      <c r="AC186" s="8" t="s">
        <v>181</v>
      </c>
      <c r="AD186" s="8">
        <v>0</v>
      </c>
      <c r="AE186" s="8">
        <v>0</v>
      </c>
      <c r="AF186" s="8">
        <v>0</v>
      </c>
    </row>
    <row r="187" ht="17.5" spans="1:32">
      <c r="A187" s="31">
        <f>A185</f>
        <v>608</v>
      </c>
      <c r="B187" s="40" t="s">
        <v>432</v>
      </c>
      <c r="C187" s="31" t="s">
        <v>439</v>
      </c>
      <c r="D187" s="41" t="s">
        <v>120</v>
      </c>
      <c r="E187" s="42" t="s">
        <v>440</v>
      </c>
      <c r="F187" s="42" t="s">
        <v>441</v>
      </c>
      <c r="H187" s="21">
        <v>1</v>
      </c>
      <c r="I187" s="21">
        <v>1</v>
      </c>
      <c r="J187" s="380">
        <v>0</v>
      </c>
      <c r="K187" s="21">
        <v>1</v>
      </c>
      <c r="L187" s="21">
        <v>1</v>
      </c>
      <c r="M187" s="380">
        <v>0</v>
      </c>
      <c r="N187" s="21">
        <v>0</v>
      </c>
      <c r="O187" s="31">
        <f t="shared" ref="O187:O199" si="24">H187+I187*2+J187*4+K187*8+L187*16+M187*32+N187*64</f>
        <v>27</v>
      </c>
      <c r="P187" s="9">
        <v>230</v>
      </c>
      <c r="Q187" s="9">
        <v>253</v>
      </c>
      <c r="R187" s="9">
        <v>80</v>
      </c>
      <c r="S187" s="9">
        <v>265</v>
      </c>
      <c r="T187" s="9">
        <v>60</v>
      </c>
      <c r="U187" s="9">
        <v>0</v>
      </c>
      <c r="V187" s="9">
        <v>0</v>
      </c>
      <c r="W187" s="9">
        <v>207</v>
      </c>
      <c r="X187" s="9">
        <v>80</v>
      </c>
      <c r="Y187" s="9">
        <v>150</v>
      </c>
      <c r="Z187" s="9">
        <v>60</v>
      </c>
      <c r="AA187" s="9">
        <v>0</v>
      </c>
      <c r="AB187" s="9">
        <v>0</v>
      </c>
      <c r="AC187" s="9">
        <v>253</v>
      </c>
      <c r="AD187" s="9">
        <v>0</v>
      </c>
      <c r="AE187" s="9">
        <v>0</v>
      </c>
      <c r="AF187" s="9">
        <v>0</v>
      </c>
    </row>
    <row r="188" s="8" customFormat="1" ht="17.5" spans="1:32">
      <c r="A188" s="62"/>
      <c r="B188" s="63"/>
      <c r="C188" s="62"/>
      <c r="D188" s="64"/>
      <c r="E188" s="65"/>
      <c r="F188" s="65" t="s">
        <v>722</v>
      </c>
      <c r="G188" s="490"/>
      <c r="H188" s="8">
        <v>1</v>
      </c>
      <c r="I188" s="8">
        <v>1</v>
      </c>
      <c r="J188" s="482">
        <v>0</v>
      </c>
      <c r="K188" s="8">
        <v>1</v>
      </c>
      <c r="L188" s="8">
        <v>1</v>
      </c>
      <c r="M188" s="482">
        <v>0</v>
      </c>
      <c r="N188" s="8">
        <v>0</v>
      </c>
      <c r="O188" s="62"/>
      <c r="P188" s="8">
        <v>230</v>
      </c>
      <c r="Q188" s="8" t="s">
        <v>113</v>
      </c>
      <c r="R188" s="8" t="s">
        <v>723</v>
      </c>
      <c r="S188" s="8" t="s">
        <v>718</v>
      </c>
      <c r="T188" s="8" t="s">
        <v>618</v>
      </c>
      <c r="W188" s="8" t="s">
        <v>151</v>
      </c>
      <c r="X188" s="8" t="s">
        <v>723</v>
      </c>
      <c r="Y188" s="8" t="s">
        <v>720</v>
      </c>
      <c r="Z188" s="8" t="s">
        <v>618</v>
      </c>
      <c r="AC188" s="8" t="s">
        <v>181</v>
      </c>
      <c r="AD188" s="8">
        <v>0</v>
      </c>
      <c r="AE188" s="8">
        <v>0</v>
      </c>
      <c r="AF188" s="8">
        <v>0</v>
      </c>
    </row>
    <row r="189" s="9" customFormat="1" ht="15.6" customHeight="1" spans="1:32">
      <c r="A189" s="31">
        <f>A187</f>
        <v>608</v>
      </c>
      <c r="B189" s="40" t="s">
        <v>432</v>
      </c>
      <c r="C189" s="31" t="s">
        <v>445</v>
      </c>
      <c r="D189" s="41" t="s">
        <v>126</v>
      </c>
      <c r="E189" s="42" t="s">
        <v>446</v>
      </c>
      <c r="F189" s="42" t="s">
        <v>447</v>
      </c>
      <c r="G189" s="69"/>
      <c r="H189" s="21">
        <v>1</v>
      </c>
      <c r="I189" s="21">
        <v>1</v>
      </c>
      <c r="J189" s="380">
        <v>0</v>
      </c>
      <c r="K189" s="21">
        <v>1</v>
      </c>
      <c r="L189" s="21">
        <v>1</v>
      </c>
      <c r="M189" s="380">
        <v>0</v>
      </c>
      <c r="N189" s="21">
        <v>0</v>
      </c>
      <c r="O189" s="31">
        <f t="shared" si="24"/>
        <v>27</v>
      </c>
      <c r="P189" s="9">
        <v>230</v>
      </c>
      <c r="Q189" s="9">
        <v>253</v>
      </c>
      <c r="R189" s="9">
        <v>180</v>
      </c>
      <c r="S189" s="191">
        <v>265</v>
      </c>
      <c r="T189" s="9">
        <v>100</v>
      </c>
      <c r="U189" s="9">
        <v>0</v>
      </c>
      <c r="V189" s="9">
        <v>0</v>
      </c>
      <c r="W189" s="9">
        <v>207</v>
      </c>
      <c r="X189" s="9">
        <v>180</v>
      </c>
      <c r="Y189" s="9">
        <v>150</v>
      </c>
      <c r="Z189" s="9">
        <v>100</v>
      </c>
      <c r="AA189" s="9">
        <v>0</v>
      </c>
      <c r="AB189" s="9">
        <v>0</v>
      </c>
      <c r="AC189" s="9">
        <v>253</v>
      </c>
      <c r="AD189" s="9">
        <v>0</v>
      </c>
      <c r="AE189" s="9">
        <v>0</v>
      </c>
      <c r="AF189" s="9">
        <v>0</v>
      </c>
    </row>
    <row r="190" s="75" customFormat="1" ht="17.5" spans="1:32">
      <c r="A190" s="70"/>
      <c r="B190" s="71"/>
      <c r="C190" s="70"/>
      <c r="D190" s="72"/>
      <c r="E190" s="73" t="s">
        <v>351</v>
      </c>
      <c r="F190" s="73" t="s">
        <v>335</v>
      </c>
      <c r="G190" s="491"/>
      <c r="H190" s="481">
        <v>1</v>
      </c>
      <c r="I190" s="481">
        <v>1</v>
      </c>
      <c r="J190" s="481">
        <v>0</v>
      </c>
      <c r="K190" s="481">
        <v>1</v>
      </c>
      <c r="L190" s="481">
        <v>0</v>
      </c>
      <c r="M190" s="481">
        <v>0</v>
      </c>
      <c r="N190" s="481">
        <v>1</v>
      </c>
      <c r="O190" s="70">
        <f t="shared" ref="O190" si="25">H190+I190*2+J190*4+K190*8+L190*16+M190*32+N190*64</f>
        <v>75</v>
      </c>
      <c r="P190" s="75">
        <v>230</v>
      </c>
      <c r="Q190" s="75" t="s">
        <v>724</v>
      </c>
      <c r="R190" s="75" t="s">
        <v>623</v>
      </c>
      <c r="S190" s="75" t="s">
        <v>725</v>
      </c>
      <c r="T190" s="75" t="s">
        <v>726</v>
      </c>
      <c r="U190" s="75">
        <v>0</v>
      </c>
      <c r="V190" s="75">
        <v>0</v>
      </c>
      <c r="W190" s="75" t="s">
        <v>697</v>
      </c>
      <c r="X190" s="75" t="s">
        <v>727</v>
      </c>
      <c r="Y190" s="75">
        <v>0</v>
      </c>
      <c r="Z190" s="75">
        <v>0</v>
      </c>
      <c r="AA190" s="75">
        <v>0</v>
      </c>
      <c r="AB190" s="75">
        <v>0</v>
      </c>
      <c r="AC190" s="75">
        <v>253</v>
      </c>
      <c r="AD190" s="75">
        <v>0</v>
      </c>
      <c r="AE190" s="75">
        <v>0</v>
      </c>
      <c r="AF190" s="75">
        <v>0</v>
      </c>
    </row>
    <row r="191" s="119" customFormat="1" ht="17.5" spans="1:32">
      <c r="A191" s="59">
        <f>A189</f>
        <v>608</v>
      </c>
      <c r="B191" s="58" t="s">
        <v>450</v>
      </c>
      <c r="C191" s="59" t="s">
        <v>451</v>
      </c>
      <c r="D191" s="60" t="s">
        <v>109</v>
      </c>
      <c r="E191" s="61" t="s">
        <v>452</v>
      </c>
      <c r="F191" s="59" t="s">
        <v>451</v>
      </c>
      <c r="G191" s="408"/>
      <c r="H191" s="119">
        <v>1</v>
      </c>
      <c r="I191" s="119">
        <v>1</v>
      </c>
      <c r="J191" s="498">
        <v>0</v>
      </c>
      <c r="K191" s="119">
        <v>1</v>
      </c>
      <c r="L191" s="119">
        <v>0</v>
      </c>
      <c r="M191" s="498">
        <v>0</v>
      </c>
      <c r="N191" s="119">
        <v>1</v>
      </c>
      <c r="O191" s="59">
        <v>91</v>
      </c>
      <c r="P191" s="119">
        <v>230</v>
      </c>
      <c r="Q191" s="119">
        <v>264.5</v>
      </c>
      <c r="R191" s="119">
        <v>180</v>
      </c>
      <c r="S191" s="119">
        <v>276</v>
      </c>
      <c r="T191" s="119">
        <v>60</v>
      </c>
      <c r="U191" s="119">
        <v>0</v>
      </c>
      <c r="V191" s="119">
        <v>0</v>
      </c>
      <c r="W191" s="119">
        <v>195.5</v>
      </c>
      <c r="X191" s="119">
        <v>1000</v>
      </c>
      <c r="Y191" s="119">
        <v>175</v>
      </c>
      <c r="Z191" s="119">
        <v>100</v>
      </c>
      <c r="AA191" s="119">
        <v>0</v>
      </c>
      <c r="AB191" s="119">
        <v>0</v>
      </c>
      <c r="AC191" s="119">
        <v>253</v>
      </c>
      <c r="AD191" s="119">
        <v>0</v>
      </c>
      <c r="AE191" s="119">
        <v>0</v>
      </c>
      <c r="AF191" s="119">
        <v>0</v>
      </c>
    </row>
    <row r="192" s="75" customFormat="1" ht="45" spans="1:32">
      <c r="A192" s="107"/>
      <c r="B192" s="71"/>
      <c r="C192" s="70" t="s">
        <v>451</v>
      </c>
      <c r="D192" s="72"/>
      <c r="E192" s="73" t="s">
        <v>452</v>
      </c>
      <c r="F192" s="70" t="s">
        <v>728</v>
      </c>
      <c r="G192" s="491"/>
      <c r="H192" s="481">
        <v>1</v>
      </c>
      <c r="I192" s="481">
        <v>1</v>
      </c>
      <c r="J192" s="481">
        <v>1</v>
      </c>
      <c r="K192" s="481">
        <v>1</v>
      </c>
      <c r="L192" s="481">
        <v>1</v>
      </c>
      <c r="M192" s="481">
        <v>0</v>
      </c>
      <c r="N192" s="481">
        <v>1</v>
      </c>
      <c r="O192" s="70">
        <f t="shared" si="24"/>
        <v>95</v>
      </c>
      <c r="P192" s="75">
        <v>311</v>
      </c>
      <c r="Q192" s="75" t="s">
        <v>729</v>
      </c>
      <c r="R192" s="491" t="s">
        <v>730</v>
      </c>
      <c r="S192" s="491" t="s">
        <v>731</v>
      </c>
      <c r="T192" s="75">
        <v>5000</v>
      </c>
      <c r="U192" s="491" t="s">
        <v>732</v>
      </c>
      <c r="V192" s="75">
        <v>100</v>
      </c>
      <c r="W192" s="491" t="s">
        <v>733</v>
      </c>
      <c r="X192" s="75">
        <v>1500</v>
      </c>
      <c r="Y192" s="491" t="s">
        <v>734</v>
      </c>
      <c r="Z192" s="75" t="s">
        <v>735</v>
      </c>
      <c r="AA192" s="75">
        <v>0</v>
      </c>
      <c r="AB192" s="75">
        <v>0</v>
      </c>
      <c r="AC192" s="75">
        <v>357.6</v>
      </c>
      <c r="AD192" s="75">
        <v>0</v>
      </c>
      <c r="AE192" s="75">
        <v>0</v>
      </c>
      <c r="AF192" s="75">
        <v>0</v>
      </c>
    </row>
    <row r="193" ht="17.5" spans="1:32">
      <c r="A193" s="57">
        <f>A191</f>
        <v>608</v>
      </c>
      <c r="B193" s="58" t="s">
        <v>450</v>
      </c>
      <c r="C193" s="59" t="s">
        <v>451</v>
      </c>
      <c r="D193" s="60" t="s">
        <v>120</v>
      </c>
      <c r="E193" s="61" t="s">
        <v>456</v>
      </c>
      <c r="F193" s="59" t="s">
        <v>728</v>
      </c>
      <c r="H193" s="498">
        <v>1</v>
      </c>
      <c r="I193" s="498">
        <v>1</v>
      </c>
      <c r="J193" s="498">
        <v>1</v>
      </c>
      <c r="K193" s="498">
        <v>1</v>
      </c>
      <c r="L193" s="498">
        <v>1</v>
      </c>
      <c r="M193" s="498">
        <v>0</v>
      </c>
      <c r="N193" s="498">
        <v>1</v>
      </c>
      <c r="O193" s="59">
        <f t="shared" si="24"/>
        <v>95</v>
      </c>
      <c r="P193" s="9">
        <v>311</v>
      </c>
      <c r="Q193" s="9">
        <v>357.6</v>
      </c>
      <c r="R193" s="9">
        <v>59000</v>
      </c>
      <c r="S193" s="9">
        <v>373.2</v>
      </c>
      <c r="T193" s="9">
        <v>5000</v>
      </c>
      <c r="U193" s="9">
        <v>388.7</v>
      </c>
      <c r="V193" s="9">
        <v>100</v>
      </c>
      <c r="W193" s="9">
        <v>217.7</v>
      </c>
      <c r="X193" s="9">
        <v>1500</v>
      </c>
      <c r="Y193" s="9">
        <v>139.9</v>
      </c>
      <c r="Z193" s="9">
        <v>150</v>
      </c>
      <c r="AA193" s="9">
        <v>0</v>
      </c>
      <c r="AB193" s="9">
        <v>0</v>
      </c>
      <c r="AC193" s="9">
        <v>357.6</v>
      </c>
      <c r="AD193" s="21">
        <v>0</v>
      </c>
      <c r="AE193" s="21">
        <v>0</v>
      </c>
      <c r="AF193" s="21">
        <v>0</v>
      </c>
    </row>
    <row r="194" s="75" customFormat="1" ht="17.5" spans="1:32">
      <c r="A194" s="107"/>
      <c r="B194" s="71"/>
      <c r="C194" s="70"/>
      <c r="D194" s="72"/>
      <c r="E194" s="73" t="s">
        <v>452</v>
      </c>
      <c r="F194" s="70" t="s">
        <v>457</v>
      </c>
      <c r="G194" s="491"/>
      <c r="H194" s="481">
        <v>1</v>
      </c>
      <c r="I194" s="481">
        <v>1</v>
      </c>
      <c r="J194" s="481">
        <v>0</v>
      </c>
      <c r="K194" s="481">
        <v>1</v>
      </c>
      <c r="L194" s="481">
        <v>0</v>
      </c>
      <c r="M194" s="481">
        <v>0</v>
      </c>
      <c r="N194" s="481">
        <v>1</v>
      </c>
      <c r="O194" s="70"/>
      <c r="P194" s="75">
        <v>230</v>
      </c>
      <c r="Q194" s="75">
        <v>264.5</v>
      </c>
      <c r="R194" s="75" t="s">
        <v>736</v>
      </c>
      <c r="S194" s="75">
        <v>276</v>
      </c>
      <c r="T194" s="75" t="s">
        <v>618</v>
      </c>
      <c r="U194" s="75">
        <v>0</v>
      </c>
      <c r="V194" s="75">
        <v>0</v>
      </c>
      <c r="W194" s="75">
        <v>195.5</v>
      </c>
      <c r="X194" s="75" t="s">
        <v>737</v>
      </c>
      <c r="Y194" s="75">
        <v>0</v>
      </c>
      <c r="Z194" s="75">
        <v>0</v>
      </c>
      <c r="AA194" s="75">
        <v>0</v>
      </c>
      <c r="AB194" s="75">
        <v>0</v>
      </c>
      <c r="AC194" s="75">
        <v>253</v>
      </c>
      <c r="AD194" s="75">
        <v>0</v>
      </c>
      <c r="AE194" s="75">
        <v>0</v>
      </c>
      <c r="AF194" s="75">
        <v>0</v>
      </c>
    </row>
    <row r="195" s="119" customFormat="1" ht="17.5" spans="1:32">
      <c r="A195" s="57">
        <f>A193</f>
        <v>608</v>
      </c>
      <c r="B195" s="58" t="s">
        <v>450</v>
      </c>
      <c r="C195" s="59" t="s">
        <v>451</v>
      </c>
      <c r="D195" s="60" t="s">
        <v>126</v>
      </c>
      <c r="E195" s="61" t="s">
        <v>452</v>
      </c>
      <c r="F195" s="59" t="s">
        <v>457</v>
      </c>
      <c r="G195" s="408"/>
      <c r="H195" s="498">
        <v>1</v>
      </c>
      <c r="I195" s="498">
        <v>1</v>
      </c>
      <c r="J195" s="498">
        <v>0</v>
      </c>
      <c r="K195" s="498">
        <v>1</v>
      </c>
      <c r="L195" s="498">
        <v>0</v>
      </c>
      <c r="M195" s="498">
        <v>0</v>
      </c>
      <c r="N195" s="498">
        <v>1</v>
      </c>
      <c r="O195" s="59">
        <f t="shared" si="24"/>
        <v>75</v>
      </c>
      <c r="P195" s="119">
        <v>230</v>
      </c>
      <c r="Q195" s="119">
        <v>264.5</v>
      </c>
      <c r="R195" s="119">
        <v>800</v>
      </c>
      <c r="S195" s="119">
        <v>276</v>
      </c>
      <c r="T195" s="119">
        <v>80</v>
      </c>
      <c r="U195" s="119">
        <v>0</v>
      </c>
      <c r="V195" s="119">
        <v>0</v>
      </c>
      <c r="W195" s="119">
        <v>195.5</v>
      </c>
      <c r="X195" s="119">
        <v>1350</v>
      </c>
      <c r="Y195" s="119">
        <v>0</v>
      </c>
      <c r="Z195" s="119">
        <v>0</v>
      </c>
      <c r="AA195" s="119">
        <v>0</v>
      </c>
      <c r="AB195" s="119">
        <v>0</v>
      </c>
      <c r="AC195" s="119">
        <v>253</v>
      </c>
      <c r="AD195" s="119">
        <v>0</v>
      </c>
      <c r="AE195" s="119">
        <v>0</v>
      </c>
      <c r="AF195" s="119">
        <v>0</v>
      </c>
    </row>
    <row r="196" s="75" customFormat="1" ht="17.5" spans="1:32">
      <c r="A196" s="107"/>
      <c r="B196" s="71"/>
      <c r="C196" s="70"/>
      <c r="D196" s="72"/>
      <c r="E196" s="73" t="s">
        <v>452</v>
      </c>
      <c r="F196" s="70" t="s">
        <v>458</v>
      </c>
      <c r="G196" s="491"/>
      <c r="H196" s="481">
        <v>1</v>
      </c>
      <c r="I196" s="481">
        <v>1</v>
      </c>
      <c r="J196" s="481">
        <v>0</v>
      </c>
      <c r="K196" s="481">
        <v>1</v>
      </c>
      <c r="L196" s="481">
        <v>1</v>
      </c>
      <c r="M196" s="481">
        <v>0</v>
      </c>
      <c r="N196" s="481">
        <v>1</v>
      </c>
      <c r="O196" s="70"/>
      <c r="P196" s="75">
        <v>230</v>
      </c>
      <c r="Q196" s="75">
        <v>276</v>
      </c>
      <c r="R196" s="75" t="s">
        <v>738</v>
      </c>
      <c r="S196" s="75">
        <v>287.5</v>
      </c>
      <c r="T196" s="75" t="s">
        <v>618</v>
      </c>
      <c r="U196" s="75">
        <v>0</v>
      </c>
      <c r="V196" s="75">
        <v>0</v>
      </c>
      <c r="W196" s="75">
        <v>161</v>
      </c>
      <c r="X196" s="75" t="s">
        <v>739</v>
      </c>
      <c r="Y196" s="75">
        <v>103.5</v>
      </c>
      <c r="Z196" s="75" t="s">
        <v>740</v>
      </c>
      <c r="AA196" s="75">
        <v>0</v>
      </c>
      <c r="AB196" s="75">
        <v>0</v>
      </c>
      <c r="AC196" s="75">
        <v>253</v>
      </c>
      <c r="AD196" s="75">
        <v>0</v>
      </c>
      <c r="AE196" s="75">
        <v>0</v>
      </c>
      <c r="AF196" s="75">
        <v>0</v>
      </c>
    </row>
    <row r="197" s="119" customFormat="1" ht="17.5" spans="1:32">
      <c r="A197" s="57">
        <f>A195</f>
        <v>608</v>
      </c>
      <c r="B197" s="58" t="s">
        <v>450</v>
      </c>
      <c r="C197" s="59" t="s">
        <v>451</v>
      </c>
      <c r="D197" s="60" t="s">
        <v>129</v>
      </c>
      <c r="E197" s="61" t="s">
        <v>452</v>
      </c>
      <c r="F197" s="59" t="s">
        <v>458</v>
      </c>
      <c r="G197" s="408"/>
      <c r="H197" s="498">
        <v>1</v>
      </c>
      <c r="I197" s="498">
        <v>1</v>
      </c>
      <c r="J197" s="498">
        <v>0</v>
      </c>
      <c r="K197" s="498">
        <v>1</v>
      </c>
      <c r="L197" s="498">
        <v>1</v>
      </c>
      <c r="M197" s="498">
        <v>0</v>
      </c>
      <c r="N197" s="498">
        <v>1</v>
      </c>
      <c r="O197" s="59">
        <f t="shared" si="24"/>
        <v>91</v>
      </c>
      <c r="P197" s="119">
        <v>230</v>
      </c>
      <c r="Q197" s="119">
        <v>276</v>
      </c>
      <c r="R197" s="119">
        <v>4800</v>
      </c>
      <c r="S197" s="119">
        <v>287.5</v>
      </c>
      <c r="T197" s="119">
        <v>80</v>
      </c>
      <c r="U197" s="119">
        <v>0</v>
      </c>
      <c r="V197" s="119">
        <v>0</v>
      </c>
      <c r="W197" s="119">
        <v>161</v>
      </c>
      <c r="X197" s="119">
        <v>1500</v>
      </c>
      <c r="Y197" s="119">
        <v>103.5</v>
      </c>
      <c r="Z197" s="119">
        <v>150</v>
      </c>
      <c r="AA197" s="119">
        <v>0</v>
      </c>
      <c r="AB197" s="119">
        <v>0</v>
      </c>
      <c r="AC197" s="119">
        <v>253</v>
      </c>
      <c r="AD197" s="119">
        <v>0</v>
      </c>
      <c r="AE197" s="119">
        <v>0</v>
      </c>
      <c r="AF197" s="119">
        <v>0</v>
      </c>
    </row>
    <row r="198" s="49" customFormat="1" ht="17.5" spans="1:32">
      <c r="A198" s="45"/>
      <c r="B198" s="35"/>
      <c r="C198" s="34"/>
      <c r="D198" s="36"/>
      <c r="E198" s="37"/>
      <c r="F198" s="34"/>
      <c r="G198" s="270"/>
      <c r="H198" s="453">
        <v>1</v>
      </c>
      <c r="I198" s="453">
        <v>1</v>
      </c>
      <c r="J198" s="453">
        <v>0</v>
      </c>
      <c r="K198" s="453">
        <v>1</v>
      </c>
      <c r="L198" s="453">
        <v>1</v>
      </c>
      <c r="M198" s="453">
        <v>0</v>
      </c>
      <c r="N198" s="453">
        <v>1</v>
      </c>
      <c r="O198" s="34"/>
      <c r="P198" s="49" t="s">
        <v>741</v>
      </c>
      <c r="Q198" s="49" t="s">
        <v>742</v>
      </c>
      <c r="R198" s="49" t="s">
        <v>743</v>
      </c>
      <c r="S198" s="49" t="s">
        <v>622</v>
      </c>
      <c r="T198" s="49" t="s">
        <v>744</v>
      </c>
      <c r="U198" s="49" t="s">
        <v>181</v>
      </c>
      <c r="V198" s="49" t="s">
        <v>181</v>
      </c>
      <c r="W198" s="49" t="s">
        <v>123</v>
      </c>
      <c r="X198" s="49" t="s">
        <v>743</v>
      </c>
      <c r="Y198" s="49" t="s">
        <v>745</v>
      </c>
      <c r="Z198" s="49" t="s">
        <v>744</v>
      </c>
      <c r="AA198" s="49" t="s">
        <v>181</v>
      </c>
      <c r="AB198" s="49" t="s">
        <v>181</v>
      </c>
      <c r="AC198" s="49" t="s">
        <v>113</v>
      </c>
      <c r="AD198" s="49">
        <v>0</v>
      </c>
      <c r="AE198" s="49">
        <v>0</v>
      </c>
      <c r="AF198" s="49">
        <v>0</v>
      </c>
    </row>
    <row r="199" s="20" customFormat="1" ht="17.5" spans="1:32">
      <c r="A199" s="200">
        <f>A4</f>
        <v>608</v>
      </c>
      <c r="B199" s="184" t="s">
        <v>459</v>
      </c>
      <c r="C199" s="201" t="s">
        <v>460</v>
      </c>
      <c r="D199" s="186" t="s">
        <v>109</v>
      </c>
      <c r="E199" s="187" t="s">
        <v>461</v>
      </c>
      <c r="F199" s="201" t="s">
        <v>462</v>
      </c>
      <c r="G199" s="409"/>
      <c r="H199" s="20">
        <v>1</v>
      </c>
      <c r="I199" s="20">
        <v>1</v>
      </c>
      <c r="J199" s="20">
        <v>0</v>
      </c>
      <c r="K199" s="20">
        <v>1</v>
      </c>
      <c r="L199" s="20">
        <v>1</v>
      </c>
      <c r="M199" s="20">
        <v>0</v>
      </c>
      <c r="N199" s="20">
        <v>1</v>
      </c>
      <c r="O199" s="201">
        <f t="shared" si="24"/>
        <v>91</v>
      </c>
      <c r="P199" s="20">
        <v>230</v>
      </c>
      <c r="Q199" s="20">
        <v>255.3</v>
      </c>
      <c r="R199" s="20">
        <v>2000</v>
      </c>
      <c r="S199" s="20">
        <v>264.5</v>
      </c>
      <c r="T199" s="20">
        <v>200</v>
      </c>
      <c r="U199" s="20">
        <v>0</v>
      </c>
      <c r="V199" s="20">
        <v>0</v>
      </c>
      <c r="W199" s="20">
        <v>195.5</v>
      </c>
      <c r="X199" s="20">
        <v>2000</v>
      </c>
      <c r="Y199" s="20">
        <v>161</v>
      </c>
      <c r="Z199" s="20">
        <v>200</v>
      </c>
      <c r="AA199" s="20">
        <v>0</v>
      </c>
      <c r="AB199" s="20">
        <v>0</v>
      </c>
      <c r="AC199" s="20">
        <v>253</v>
      </c>
      <c r="AD199" s="20">
        <v>0</v>
      </c>
      <c r="AE199" s="20">
        <v>0</v>
      </c>
      <c r="AF199" s="20">
        <v>0</v>
      </c>
    </row>
    <row r="200" ht="17.5" spans="1:32">
      <c r="A200" s="31">
        <f>A191</f>
        <v>608</v>
      </c>
      <c r="B200" s="40" t="s">
        <v>463</v>
      </c>
      <c r="C200" s="31"/>
      <c r="D200" s="41"/>
      <c r="E200" s="42"/>
      <c r="F200" s="42"/>
      <c r="H200" s="380"/>
      <c r="I200" s="380"/>
      <c r="J200" s="380"/>
      <c r="K200" s="380"/>
      <c r="L200" s="380"/>
      <c r="M200" s="380"/>
      <c r="N200" s="380"/>
      <c r="O200" s="271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21">
        <v>0</v>
      </c>
      <c r="AE200" s="21">
        <v>0</v>
      </c>
      <c r="AF200" s="21">
        <v>0</v>
      </c>
    </row>
    <row r="201" ht="17.5" spans="1:32">
      <c r="A201" s="31">
        <f>A200</f>
        <v>608</v>
      </c>
      <c r="B201" s="40" t="s">
        <v>464</v>
      </c>
      <c r="C201" s="31" t="s">
        <v>465</v>
      </c>
      <c r="D201" s="41" t="s">
        <v>109</v>
      </c>
      <c r="E201" s="42" t="s">
        <v>466</v>
      </c>
      <c r="F201" s="42" t="s">
        <v>465</v>
      </c>
      <c r="H201" s="21">
        <v>1</v>
      </c>
      <c r="I201" s="21">
        <v>1</v>
      </c>
      <c r="J201" s="380">
        <v>0</v>
      </c>
      <c r="K201" s="21">
        <v>1</v>
      </c>
      <c r="L201" s="21">
        <v>1</v>
      </c>
      <c r="M201" s="380">
        <v>0</v>
      </c>
      <c r="N201" s="21">
        <v>0</v>
      </c>
      <c r="O201" s="31">
        <f>H201+I201*2+J201*4+K201*8+L201*16+M201*32+N201*64</f>
        <v>27</v>
      </c>
      <c r="P201" s="9">
        <v>230</v>
      </c>
      <c r="Q201" s="9">
        <v>283</v>
      </c>
      <c r="R201" s="9">
        <v>140</v>
      </c>
      <c r="S201" s="9">
        <v>285</v>
      </c>
      <c r="T201" s="9">
        <v>60</v>
      </c>
      <c r="U201" s="9">
        <v>0</v>
      </c>
      <c r="V201" s="9">
        <v>0</v>
      </c>
      <c r="W201" s="9">
        <v>150</v>
      </c>
      <c r="X201" s="9">
        <v>140</v>
      </c>
      <c r="Y201" s="9">
        <v>110</v>
      </c>
      <c r="Z201" s="9">
        <v>60</v>
      </c>
      <c r="AA201" s="9">
        <v>0</v>
      </c>
      <c r="AB201" s="9">
        <v>0</v>
      </c>
      <c r="AC201" s="9">
        <v>253</v>
      </c>
      <c r="AD201" s="21">
        <v>0</v>
      </c>
      <c r="AE201" s="21">
        <v>0</v>
      </c>
      <c r="AF201" s="21">
        <v>0</v>
      </c>
    </row>
    <row r="202" ht="17.5" spans="1:32">
      <c r="A202" s="31">
        <f>A201</f>
        <v>608</v>
      </c>
      <c r="B202" s="40"/>
      <c r="C202" s="31" t="s">
        <v>467</v>
      </c>
      <c r="D202" s="41" t="s">
        <v>109</v>
      </c>
      <c r="E202" s="42" t="s">
        <v>468</v>
      </c>
      <c r="F202" s="42" t="s">
        <v>467</v>
      </c>
      <c r="J202" s="380">
        <v>0</v>
      </c>
      <c r="M202" s="380">
        <v>0</v>
      </c>
      <c r="O202" s="31">
        <f>H202+I202*2+J202*4+K202*8+L202*16+M202*32+N202*64</f>
        <v>0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21">
        <v>0</v>
      </c>
      <c r="AE202" s="21">
        <v>0</v>
      </c>
      <c r="AF202" s="21">
        <v>0</v>
      </c>
    </row>
    <row r="203" s="8" customFormat="1" ht="17.5" spans="1:32">
      <c r="A203" s="62"/>
      <c r="B203" s="63"/>
      <c r="C203" s="62"/>
      <c r="D203" s="64"/>
      <c r="E203" s="65"/>
      <c r="F203" s="65" t="s">
        <v>746</v>
      </c>
      <c r="G203" s="490"/>
      <c r="H203" s="8">
        <v>1</v>
      </c>
      <c r="I203" s="8">
        <v>1</v>
      </c>
      <c r="J203" s="482">
        <v>0</v>
      </c>
      <c r="K203" s="8">
        <v>1</v>
      </c>
      <c r="L203" s="8">
        <v>1</v>
      </c>
      <c r="M203" s="482">
        <v>0</v>
      </c>
      <c r="N203" s="8">
        <v>0</v>
      </c>
      <c r="O203" s="62"/>
      <c r="P203" s="8" t="s">
        <v>747</v>
      </c>
      <c r="Q203" s="8" t="s">
        <v>748</v>
      </c>
      <c r="R203" s="8" t="s">
        <v>749</v>
      </c>
      <c r="S203" s="8" t="s">
        <v>750</v>
      </c>
      <c r="T203" s="8" t="s">
        <v>751</v>
      </c>
      <c r="U203" s="8" t="s">
        <v>181</v>
      </c>
      <c r="V203" s="8" t="s">
        <v>181</v>
      </c>
      <c r="W203" s="8" t="s">
        <v>752</v>
      </c>
      <c r="X203" s="8" t="s">
        <v>753</v>
      </c>
      <c r="Y203" s="8" t="s">
        <v>614</v>
      </c>
      <c r="Z203" s="8" t="s">
        <v>620</v>
      </c>
      <c r="AA203" s="8" t="s">
        <v>181</v>
      </c>
      <c r="AB203" s="8" t="s">
        <v>181</v>
      </c>
      <c r="AC203" s="8" t="s">
        <v>181</v>
      </c>
      <c r="AD203" s="8">
        <v>0</v>
      </c>
      <c r="AE203" s="8">
        <v>0</v>
      </c>
      <c r="AF203" s="8">
        <v>0</v>
      </c>
    </row>
    <row r="204" ht="17.5" spans="1:32">
      <c r="A204" s="31">
        <f>A202</f>
        <v>608</v>
      </c>
      <c r="B204" s="40" t="s">
        <v>472</v>
      </c>
      <c r="C204" s="31" t="s">
        <v>467</v>
      </c>
      <c r="D204" s="41" t="s">
        <v>120</v>
      </c>
      <c r="E204" s="42" t="s">
        <v>473</v>
      </c>
      <c r="F204" s="42" t="s">
        <v>474</v>
      </c>
      <c r="H204" s="21">
        <v>1</v>
      </c>
      <c r="I204" s="21">
        <v>1</v>
      </c>
      <c r="J204" s="380">
        <v>0</v>
      </c>
      <c r="K204" s="21">
        <v>1</v>
      </c>
      <c r="L204" s="21">
        <v>1</v>
      </c>
      <c r="M204" s="380">
        <v>0</v>
      </c>
      <c r="N204" s="21">
        <v>0</v>
      </c>
      <c r="O204" s="31">
        <f>H204+I204*2+J204*4+K204*8+L204*16+M204*32+N204*64</f>
        <v>27</v>
      </c>
      <c r="P204" s="9">
        <v>127</v>
      </c>
      <c r="Q204" s="9">
        <v>142.6</v>
      </c>
      <c r="R204" s="9">
        <v>3000</v>
      </c>
      <c r="S204" s="9">
        <v>152.7</v>
      </c>
      <c r="T204" s="9">
        <v>100</v>
      </c>
      <c r="U204" s="9">
        <v>0</v>
      </c>
      <c r="V204" s="9">
        <v>0</v>
      </c>
      <c r="W204" s="9">
        <v>106.2</v>
      </c>
      <c r="X204" s="9">
        <v>1500</v>
      </c>
      <c r="Y204" s="9">
        <v>103.5</v>
      </c>
      <c r="Z204" s="9">
        <v>300</v>
      </c>
      <c r="AA204" s="9">
        <v>0</v>
      </c>
      <c r="AB204" s="9">
        <v>0</v>
      </c>
      <c r="AC204" s="9">
        <v>253</v>
      </c>
      <c r="AD204" s="21">
        <v>0</v>
      </c>
      <c r="AE204" s="21">
        <v>0</v>
      </c>
      <c r="AF204" s="21">
        <v>0</v>
      </c>
    </row>
    <row r="205" s="8" customFormat="1" ht="17.5" spans="1:32">
      <c r="A205" s="62"/>
      <c r="B205" s="63"/>
      <c r="C205" s="62"/>
      <c r="D205" s="64"/>
      <c r="E205" s="65"/>
      <c r="F205" s="65" t="s">
        <v>475</v>
      </c>
      <c r="G205" s="490"/>
      <c r="H205" s="8">
        <v>1</v>
      </c>
      <c r="I205" s="8">
        <v>1</v>
      </c>
      <c r="J205" s="482">
        <v>0</v>
      </c>
      <c r="K205" s="8">
        <v>1</v>
      </c>
      <c r="L205" s="8">
        <v>1</v>
      </c>
      <c r="M205" s="482">
        <v>0</v>
      </c>
      <c r="N205" s="8">
        <v>0</v>
      </c>
      <c r="O205" s="62"/>
      <c r="P205" s="8">
        <v>127</v>
      </c>
      <c r="Q205" s="8" t="s">
        <v>754</v>
      </c>
      <c r="R205" s="8" t="s">
        <v>744</v>
      </c>
      <c r="S205" s="8" t="s">
        <v>755</v>
      </c>
      <c r="T205" s="8" t="s">
        <v>719</v>
      </c>
      <c r="U205" s="8" t="s">
        <v>181</v>
      </c>
      <c r="V205" s="8" t="s">
        <v>181</v>
      </c>
      <c r="W205" s="8" t="s">
        <v>756</v>
      </c>
      <c r="X205" s="8" t="s">
        <v>757</v>
      </c>
      <c r="Y205" s="8" t="s">
        <v>758</v>
      </c>
      <c r="Z205" s="8" t="s">
        <v>719</v>
      </c>
      <c r="AA205" s="8" t="s">
        <v>181</v>
      </c>
      <c r="AB205" s="8" t="s">
        <v>181</v>
      </c>
      <c r="AC205" s="8" t="s">
        <v>181</v>
      </c>
      <c r="AD205" s="8">
        <v>0</v>
      </c>
      <c r="AE205" s="8">
        <v>0</v>
      </c>
      <c r="AF205" s="8">
        <v>0</v>
      </c>
    </row>
    <row r="206" ht="17.5" spans="1:32">
      <c r="A206" s="31">
        <f>A204</f>
        <v>608</v>
      </c>
      <c r="B206" s="40" t="s">
        <v>476</v>
      </c>
      <c r="C206" s="31" t="s">
        <v>477</v>
      </c>
      <c r="D206" s="41" t="s">
        <v>109</v>
      </c>
      <c r="E206" s="42" t="s">
        <v>478</v>
      </c>
      <c r="F206" s="42" t="s">
        <v>477</v>
      </c>
      <c r="H206" s="21">
        <v>1</v>
      </c>
      <c r="I206" s="21">
        <v>1</v>
      </c>
      <c r="J206" s="380">
        <v>0</v>
      </c>
      <c r="K206" s="21">
        <v>1</v>
      </c>
      <c r="L206" s="21">
        <v>1</v>
      </c>
      <c r="M206" s="380">
        <v>0</v>
      </c>
      <c r="N206" s="21">
        <v>0</v>
      </c>
      <c r="O206" s="31">
        <f>H206+I206*2+J206*4+K206*8+L206*16+M206*32+N206*64</f>
        <v>27</v>
      </c>
      <c r="P206" s="9">
        <v>127</v>
      </c>
      <c r="Q206" s="9">
        <v>140</v>
      </c>
      <c r="R206" s="9">
        <v>200</v>
      </c>
      <c r="S206" s="9">
        <v>169</v>
      </c>
      <c r="T206" s="9">
        <v>60</v>
      </c>
      <c r="U206" s="9">
        <v>0</v>
      </c>
      <c r="V206" s="9">
        <v>0</v>
      </c>
      <c r="W206" s="9">
        <v>101</v>
      </c>
      <c r="X206" s="9">
        <v>2000</v>
      </c>
      <c r="Y206" s="9">
        <v>90</v>
      </c>
      <c r="Z206" s="9">
        <v>60</v>
      </c>
      <c r="AA206" s="9">
        <v>0</v>
      </c>
      <c r="AB206" s="9">
        <v>0</v>
      </c>
      <c r="AC206" s="9">
        <v>253</v>
      </c>
      <c r="AD206" s="21">
        <v>0</v>
      </c>
      <c r="AE206" s="21">
        <v>0</v>
      </c>
      <c r="AF206" s="21">
        <v>0</v>
      </c>
    </row>
    <row r="207" ht="17.5" spans="1:32">
      <c r="A207" s="31">
        <f>A206</f>
        <v>608</v>
      </c>
      <c r="B207" s="40" t="s">
        <v>479</v>
      </c>
      <c r="C207" s="31"/>
      <c r="D207" s="41"/>
      <c r="E207" s="42"/>
      <c r="F207" s="42"/>
      <c r="H207" s="380"/>
      <c r="I207" s="380"/>
      <c r="J207" s="380"/>
      <c r="K207" s="380"/>
      <c r="L207" s="380"/>
      <c r="M207" s="380"/>
      <c r="N207" s="380"/>
      <c r="O207" s="271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21">
        <v>0</v>
      </c>
      <c r="AE207" s="21">
        <v>0</v>
      </c>
      <c r="AF207" s="21">
        <v>0</v>
      </c>
    </row>
    <row r="208" ht="17.5" spans="1:32">
      <c r="A208" s="31">
        <f>A207</f>
        <v>608</v>
      </c>
      <c r="B208" s="40" t="s">
        <v>480</v>
      </c>
      <c r="C208" s="31" t="s">
        <v>481</v>
      </c>
      <c r="D208" s="41" t="s">
        <v>109</v>
      </c>
      <c r="E208" s="42" t="s">
        <v>482</v>
      </c>
      <c r="F208" s="42" t="s">
        <v>483</v>
      </c>
      <c r="H208" s="21">
        <v>1</v>
      </c>
      <c r="I208" s="21">
        <v>1</v>
      </c>
      <c r="J208" s="380">
        <v>0</v>
      </c>
      <c r="K208" s="21">
        <v>1</v>
      </c>
      <c r="L208" s="21">
        <v>1</v>
      </c>
      <c r="M208" s="380">
        <v>0</v>
      </c>
      <c r="N208" s="21">
        <v>1</v>
      </c>
      <c r="O208" s="31">
        <f>H208+I208*2+J208*4+K208*8+L208*16+M208*32+N208*64</f>
        <v>91</v>
      </c>
      <c r="P208" s="9">
        <v>220</v>
      </c>
      <c r="Q208" s="9">
        <v>283</v>
      </c>
      <c r="R208" s="9">
        <v>140</v>
      </c>
      <c r="S208" s="9">
        <v>285</v>
      </c>
      <c r="T208" s="9">
        <v>60</v>
      </c>
      <c r="U208" s="9">
        <v>0</v>
      </c>
      <c r="V208" s="9">
        <v>0</v>
      </c>
      <c r="W208" s="9">
        <v>150</v>
      </c>
      <c r="X208" s="9">
        <v>140</v>
      </c>
      <c r="Y208" s="9">
        <v>110</v>
      </c>
      <c r="Z208" s="9">
        <v>60</v>
      </c>
      <c r="AA208" s="9">
        <v>0</v>
      </c>
      <c r="AB208" s="9">
        <v>0</v>
      </c>
      <c r="AC208" s="9">
        <v>264</v>
      </c>
      <c r="AD208" s="21">
        <v>0</v>
      </c>
      <c r="AE208" s="21">
        <v>0</v>
      </c>
      <c r="AF208" s="21">
        <v>0</v>
      </c>
    </row>
    <row r="209" ht="17.5" spans="1:32">
      <c r="A209" s="31"/>
      <c r="B209" s="40"/>
      <c r="C209" s="31"/>
      <c r="D209" s="41"/>
      <c r="E209" s="42"/>
      <c r="F209" s="42"/>
      <c r="J209" s="380"/>
      <c r="M209" s="380"/>
      <c r="O209" s="31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21">
        <v>0</v>
      </c>
      <c r="AE209" s="21">
        <v>0</v>
      </c>
      <c r="AF209" s="21">
        <v>0</v>
      </c>
    </row>
    <row r="210" ht="17.5" spans="1:32">
      <c r="A210" s="31">
        <f>A208</f>
        <v>608</v>
      </c>
      <c r="B210" s="40" t="s">
        <v>480</v>
      </c>
      <c r="C210" s="31" t="s">
        <v>484</v>
      </c>
      <c r="D210" s="41" t="s">
        <v>120</v>
      </c>
      <c r="E210" s="42" t="s">
        <v>485</v>
      </c>
      <c r="F210" s="42" t="s">
        <v>759</v>
      </c>
      <c r="H210" s="21">
        <v>1</v>
      </c>
      <c r="I210" s="21">
        <v>1</v>
      </c>
      <c r="J210" s="380">
        <v>0</v>
      </c>
      <c r="K210" s="21">
        <v>1</v>
      </c>
      <c r="L210" s="21">
        <v>1</v>
      </c>
      <c r="M210" s="380">
        <v>0</v>
      </c>
      <c r="N210" s="21">
        <v>1</v>
      </c>
      <c r="O210" s="31">
        <f>H210+I210*2+J210*4+K210*8+L210*16+M210*32+N210*64</f>
        <v>91</v>
      </c>
      <c r="P210" s="9">
        <v>288</v>
      </c>
      <c r="Q210" s="9">
        <v>370.4</v>
      </c>
      <c r="R210" s="9">
        <v>140</v>
      </c>
      <c r="S210" s="9">
        <v>373</v>
      </c>
      <c r="T210" s="9">
        <v>60</v>
      </c>
      <c r="U210" s="9">
        <v>0</v>
      </c>
      <c r="V210" s="9">
        <v>0</v>
      </c>
      <c r="W210" s="9">
        <v>196</v>
      </c>
      <c r="X210" s="9">
        <v>140</v>
      </c>
      <c r="Y210" s="9">
        <v>144</v>
      </c>
      <c r="Z210" s="9">
        <v>60</v>
      </c>
      <c r="AA210" s="9">
        <v>0</v>
      </c>
      <c r="AB210" s="9">
        <v>0</v>
      </c>
      <c r="AC210" s="9">
        <v>345.6</v>
      </c>
      <c r="AD210" s="21">
        <v>0</v>
      </c>
      <c r="AE210" s="21">
        <v>0</v>
      </c>
      <c r="AF210" s="21">
        <v>0</v>
      </c>
    </row>
    <row r="211" s="9" customFormat="1" ht="15.6" customHeight="1" spans="1:32">
      <c r="A211" s="70"/>
      <c r="B211" s="71"/>
      <c r="C211" s="70"/>
      <c r="D211" s="72"/>
      <c r="E211" s="73"/>
      <c r="F211" s="73"/>
      <c r="G211" s="110" t="s">
        <v>487</v>
      </c>
      <c r="H211" s="75">
        <v>1</v>
      </c>
      <c r="I211" s="75">
        <v>1</v>
      </c>
      <c r="J211" s="481">
        <v>0</v>
      </c>
      <c r="K211" s="75">
        <v>1</v>
      </c>
      <c r="L211" s="75">
        <v>1</v>
      </c>
      <c r="M211" s="481">
        <v>0</v>
      </c>
      <c r="N211" s="75">
        <v>1</v>
      </c>
      <c r="O211" s="70"/>
      <c r="P211" s="75">
        <v>230</v>
      </c>
      <c r="Q211" s="75">
        <v>269</v>
      </c>
      <c r="R211" s="75" t="s">
        <v>760</v>
      </c>
      <c r="S211" s="75">
        <v>281</v>
      </c>
      <c r="T211" s="75" t="s">
        <v>761</v>
      </c>
      <c r="U211" s="90" t="s">
        <v>181</v>
      </c>
      <c r="V211" s="90" t="s">
        <v>181</v>
      </c>
      <c r="W211" s="90">
        <v>191</v>
      </c>
      <c r="X211" s="75" t="s">
        <v>762</v>
      </c>
      <c r="Y211" s="75">
        <v>29</v>
      </c>
      <c r="Z211" s="75" t="s">
        <v>763</v>
      </c>
      <c r="AA211" s="90" t="s">
        <v>181</v>
      </c>
      <c r="AB211" s="90" t="s">
        <v>181</v>
      </c>
      <c r="AC211" s="75">
        <v>253</v>
      </c>
      <c r="AD211" s="75">
        <v>0</v>
      </c>
      <c r="AE211" s="75">
        <v>0</v>
      </c>
      <c r="AF211" s="75">
        <v>0</v>
      </c>
    </row>
    <row r="212" s="9" customFormat="1" ht="15.6" customHeight="1" spans="1:32">
      <c r="A212" s="31">
        <f>A210</f>
        <v>608</v>
      </c>
      <c r="B212" s="40" t="s">
        <v>488</v>
      </c>
      <c r="C212" s="31" t="s">
        <v>489</v>
      </c>
      <c r="D212" s="41" t="s">
        <v>109</v>
      </c>
      <c r="E212" s="42" t="s">
        <v>490</v>
      </c>
      <c r="F212" s="42" t="s">
        <v>489</v>
      </c>
      <c r="G212" s="171"/>
      <c r="H212" s="21">
        <v>1</v>
      </c>
      <c r="I212" s="21">
        <v>1</v>
      </c>
      <c r="J212" s="380">
        <v>0</v>
      </c>
      <c r="K212" s="21">
        <v>1</v>
      </c>
      <c r="L212" s="21">
        <v>1</v>
      </c>
      <c r="M212" s="380">
        <v>0</v>
      </c>
      <c r="N212" s="21">
        <v>1</v>
      </c>
      <c r="O212" s="31">
        <f t="shared" ref="O212:O218" si="26">H212+I212*2+J212*4+K212*8+L212*16+M212*32+N212*64</f>
        <v>91</v>
      </c>
      <c r="P212" s="9">
        <v>230</v>
      </c>
      <c r="Q212" s="9">
        <v>269</v>
      </c>
      <c r="R212" s="119">
        <v>65000</v>
      </c>
      <c r="S212" s="9">
        <v>281</v>
      </c>
      <c r="T212" s="119">
        <v>650</v>
      </c>
      <c r="U212" s="9">
        <v>0</v>
      </c>
      <c r="V212" s="9">
        <v>0</v>
      </c>
      <c r="W212" s="9">
        <v>191</v>
      </c>
      <c r="X212" s="9">
        <v>2500</v>
      </c>
      <c r="Y212" s="9">
        <v>29</v>
      </c>
      <c r="Z212" s="9">
        <v>450</v>
      </c>
      <c r="AA212" s="9">
        <v>0</v>
      </c>
      <c r="AB212" s="9">
        <v>0</v>
      </c>
      <c r="AC212" s="9">
        <v>253</v>
      </c>
      <c r="AD212" s="9">
        <v>0</v>
      </c>
      <c r="AE212" s="9">
        <v>0</v>
      </c>
      <c r="AF212" s="9">
        <v>0</v>
      </c>
    </row>
    <row r="213" s="75" customFormat="1" ht="17.5" spans="1:32">
      <c r="A213" s="70"/>
      <c r="B213" s="71"/>
      <c r="C213" s="70"/>
      <c r="D213" s="72"/>
      <c r="E213" s="73" t="s">
        <v>351</v>
      </c>
      <c r="F213" s="73" t="s">
        <v>489</v>
      </c>
      <c r="G213" s="110" t="s">
        <v>491</v>
      </c>
      <c r="H213" s="75">
        <v>1</v>
      </c>
      <c r="I213" s="75">
        <v>1</v>
      </c>
      <c r="J213" s="481">
        <v>0</v>
      </c>
      <c r="K213" s="75">
        <v>1</v>
      </c>
      <c r="L213" s="75">
        <v>0</v>
      </c>
      <c r="M213" s="481">
        <v>0</v>
      </c>
      <c r="N213" s="75">
        <v>1</v>
      </c>
      <c r="O213" s="70"/>
      <c r="P213" s="75">
        <v>230</v>
      </c>
      <c r="Q213" s="75">
        <v>269</v>
      </c>
      <c r="R213" s="75" t="s">
        <v>760</v>
      </c>
      <c r="S213" s="75">
        <v>281</v>
      </c>
      <c r="T213" s="75" t="s">
        <v>761</v>
      </c>
      <c r="U213" s="90" t="s">
        <v>181</v>
      </c>
      <c r="V213" s="90" t="s">
        <v>181</v>
      </c>
      <c r="W213" s="90">
        <v>191</v>
      </c>
      <c r="X213" s="90" t="s">
        <v>764</v>
      </c>
      <c r="Y213" s="90" t="s">
        <v>181</v>
      </c>
      <c r="Z213" s="90" t="s">
        <v>181</v>
      </c>
      <c r="AA213" s="90" t="s">
        <v>181</v>
      </c>
      <c r="AB213" s="90" t="s">
        <v>181</v>
      </c>
      <c r="AC213" s="75">
        <v>253</v>
      </c>
      <c r="AD213" s="75">
        <v>0</v>
      </c>
      <c r="AE213" s="75">
        <v>0</v>
      </c>
      <c r="AF213" s="75">
        <v>0</v>
      </c>
    </row>
    <row r="214" s="9" customFormat="1" ht="15.6" customHeight="1" spans="1:32">
      <c r="A214" s="31">
        <f>A212</f>
        <v>608</v>
      </c>
      <c r="B214" s="40" t="s">
        <v>488</v>
      </c>
      <c r="C214" s="31" t="s">
        <v>489</v>
      </c>
      <c r="D214" s="41" t="s">
        <v>120</v>
      </c>
      <c r="E214" s="42" t="s">
        <v>490</v>
      </c>
      <c r="F214" s="42" t="s">
        <v>489</v>
      </c>
      <c r="G214" s="69"/>
      <c r="H214" s="21">
        <v>1</v>
      </c>
      <c r="I214" s="21">
        <v>1</v>
      </c>
      <c r="J214" s="380">
        <v>0</v>
      </c>
      <c r="K214" s="21">
        <v>1</v>
      </c>
      <c r="L214" s="21">
        <v>0</v>
      </c>
      <c r="M214" s="380">
        <v>0</v>
      </c>
      <c r="N214" s="21">
        <v>1</v>
      </c>
      <c r="O214" s="31">
        <f t="shared" si="26"/>
        <v>75</v>
      </c>
      <c r="P214" s="9">
        <v>230</v>
      </c>
      <c r="Q214" s="9">
        <v>269</v>
      </c>
      <c r="R214" s="119">
        <v>65000</v>
      </c>
      <c r="S214" s="9">
        <v>281</v>
      </c>
      <c r="T214" s="119">
        <v>650</v>
      </c>
      <c r="U214" s="9">
        <v>0</v>
      </c>
      <c r="V214" s="9">
        <v>0</v>
      </c>
      <c r="W214" s="9">
        <v>191</v>
      </c>
      <c r="X214" s="9">
        <v>650</v>
      </c>
      <c r="Y214" s="9">
        <v>29</v>
      </c>
      <c r="Z214" s="9">
        <v>450</v>
      </c>
      <c r="AA214" s="9">
        <v>0</v>
      </c>
      <c r="AB214" s="9">
        <v>0</v>
      </c>
      <c r="AC214" s="9">
        <v>253</v>
      </c>
      <c r="AD214" s="9">
        <v>0</v>
      </c>
      <c r="AE214" s="9">
        <v>0</v>
      </c>
      <c r="AF214" s="9">
        <v>0</v>
      </c>
    </row>
    <row r="215" s="9" customFormat="1" ht="15.6" customHeight="1" spans="1:32">
      <c r="A215" s="31"/>
      <c r="B215" s="40"/>
      <c r="C215" s="31"/>
      <c r="D215" s="41"/>
      <c r="E215" s="42"/>
      <c r="F215" s="42"/>
      <c r="G215" s="69"/>
      <c r="H215" s="277">
        <v>1</v>
      </c>
      <c r="I215" s="277">
        <v>0</v>
      </c>
      <c r="J215" s="505">
        <v>0</v>
      </c>
      <c r="K215" s="272">
        <v>1</v>
      </c>
      <c r="L215" s="272">
        <v>1</v>
      </c>
      <c r="M215" s="505">
        <v>0</v>
      </c>
      <c r="N215" s="277">
        <v>0</v>
      </c>
      <c r="O215" s="272">
        <f t="shared" si="26"/>
        <v>25</v>
      </c>
      <c r="P215" s="277">
        <v>230</v>
      </c>
      <c r="Q215" s="277" t="s">
        <v>210</v>
      </c>
      <c r="R215" s="277">
        <v>500</v>
      </c>
      <c r="S215" s="277">
        <v>273.7</v>
      </c>
      <c r="T215" s="277">
        <v>500</v>
      </c>
      <c r="U215" s="277" t="s">
        <v>181</v>
      </c>
      <c r="V215" s="277" t="s">
        <v>181</v>
      </c>
      <c r="W215" s="277" t="s">
        <v>211</v>
      </c>
      <c r="X215" s="277">
        <v>3000</v>
      </c>
      <c r="Y215" s="277" t="s">
        <v>765</v>
      </c>
      <c r="Z215" s="277">
        <v>2000</v>
      </c>
      <c r="AA215" s="277" t="s">
        <v>181</v>
      </c>
      <c r="AB215" s="277" t="s">
        <v>181</v>
      </c>
      <c r="AC215" s="277">
        <v>253</v>
      </c>
      <c r="AD215" s="277">
        <v>0</v>
      </c>
      <c r="AE215" s="277">
        <v>0</v>
      </c>
      <c r="AF215" s="277">
        <v>0</v>
      </c>
    </row>
    <row r="216" s="9" customFormat="1" ht="15.6" customHeight="1" spans="1:32">
      <c r="A216" s="31">
        <f>A214</f>
        <v>608</v>
      </c>
      <c r="B216" s="40" t="s">
        <v>488</v>
      </c>
      <c r="C216" s="31" t="s">
        <v>493</v>
      </c>
      <c r="D216" s="41" t="s">
        <v>126</v>
      </c>
      <c r="E216" s="42" t="s">
        <v>494</v>
      </c>
      <c r="F216" s="42" t="s">
        <v>495</v>
      </c>
      <c r="G216" s="69"/>
      <c r="H216" s="21">
        <v>1</v>
      </c>
      <c r="I216" s="21">
        <v>0</v>
      </c>
      <c r="J216" s="380">
        <v>0</v>
      </c>
      <c r="K216" s="21">
        <v>1</v>
      </c>
      <c r="L216" s="21">
        <v>1</v>
      </c>
      <c r="M216" s="380">
        <v>0</v>
      </c>
      <c r="N216" s="21">
        <v>0</v>
      </c>
      <c r="O216" s="31">
        <f t="shared" si="26"/>
        <v>25</v>
      </c>
      <c r="P216" s="9">
        <v>230</v>
      </c>
      <c r="Q216" s="9">
        <v>253</v>
      </c>
      <c r="R216" s="9">
        <v>500</v>
      </c>
      <c r="S216" s="9">
        <v>273.7</v>
      </c>
      <c r="T216" s="9">
        <v>500</v>
      </c>
      <c r="U216" s="9">
        <v>0</v>
      </c>
      <c r="V216" s="9">
        <v>0</v>
      </c>
      <c r="W216" s="9">
        <v>195.5</v>
      </c>
      <c r="X216" s="9">
        <v>3000</v>
      </c>
      <c r="Y216" s="9">
        <v>138</v>
      </c>
      <c r="Z216" s="9">
        <v>2000</v>
      </c>
      <c r="AA216" s="9">
        <v>0</v>
      </c>
      <c r="AB216" s="9">
        <v>0</v>
      </c>
      <c r="AC216" s="9">
        <v>253</v>
      </c>
      <c r="AD216" s="9">
        <v>0</v>
      </c>
      <c r="AE216" s="9">
        <v>0</v>
      </c>
      <c r="AF216" s="9">
        <v>0</v>
      </c>
    </row>
    <row r="217" s="9" customFormat="1" ht="15.6" customHeight="1" spans="1:32">
      <c r="A217" s="31"/>
      <c r="B217" s="40"/>
      <c r="C217" s="31"/>
      <c r="D217" s="41"/>
      <c r="E217" s="42"/>
      <c r="F217" s="42"/>
      <c r="G217" s="69"/>
      <c r="H217" s="277">
        <v>1</v>
      </c>
      <c r="I217" s="277">
        <v>0</v>
      </c>
      <c r="J217" s="505">
        <v>0</v>
      </c>
      <c r="K217" s="272">
        <v>1</v>
      </c>
      <c r="L217" s="272">
        <v>1</v>
      </c>
      <c r="M217" s="505">
        <v>0</v>
      </c>
      <c r="N217" s="277">
        <v>0</v>
      </c>
      <c r="O217" s="272">
        <f t="shared" si="26"/>
        <v>25</v>
      </c>
      <c r="P217" s="277">
        <v>230</v>
      </c>
      <c r="Q217" s="277" t="s">
        <v>210</v>
      </c>
      <c r="R217" s="277">
        <v>500</v>
      </c>
      <c r="S217" s="277">
        <v>273.7</v>
      </c>
      <c r="T217" s="277">
        <v>500</v>
      </c>
      <c r="U217" s="277" t="s">
        <v>181</v>
      </c>
      <c r="V217" s="277" t="s">
        <v>181</v>
      </c>
      <c r="W217" s="277" t="s">
        <v>211</v>
      </c>
      <c r="X217" s="277">
        <v>3000</v>
      </c>
      <c r="Y217" s="277" t="s">
        <v>765</v>
      </c>
      <c r="Z217" s="277">
        <v>2000</v>
      </c>
      <c r="AA217" s="277" t="s">
        <v>181</v>
      </c>
      <c r="AB217" s="277" t="s">
        <v>181</v>
      </c>
      <c r="AC217" s="277">
        <v>253</v>
      </c>
      <c r="AD217" s="277">
        <v>0</v>
      </c>
      <c r="AE217" s="277">
        <v>0</v>
      </c>
      <c r="AF217" s="277">
        <v>0</v>
      </c>
    </row>
    <row r="218" s="9" customFormat="1" ht="15.6" customHeight="1" spans="1:32">
      <c r="A218" s="31">
        <f>A216</f>
        <v>608</v>
      </c>
      <c r="B218" s="40" t="s">
        <v>488</v>
      </c>
      <c r="C218" s="31" t="s">
        <v>493</v>
      </c>
      <c r="D218" s="41" t="s">
        <v>129</v>
      </c>
      <c r="E218" s="42" t="s">
        <v>496</v>
      </c>
      <c r="F218" s="42" t="s">
        <v>497</v>
      </c>
      <c r="G218" s="69"/>
      <c r="H218" s="21">
        <v>1</v>
      </c>
      <c r="I218" s="21">
        <v>0</v>
      </c>
      <c r="J218" s="380">
        <v>0</v>
      </c>
      <c r="K218" s="21">
        <v>1</v>
      </c>
      <c r="L218" s="21">
        <v>1</v>
      </c>
      <c r="M218" s="380">
        <v>0</v>
      </c>
      <c r="N218" s="21">
        <v>0</v>
      </c>
      <c r="O218" s="31">
        <f t="shared" si="26"/>
        <v>25</v>
      </c>
      <c r="P218" s="9">
        <v>230</v>
      </c>
      <c r="Q218" s="9">
        <v>253</v>
      </c>
      <c r="R218" s="9">
        <v>500</v>
      </c>
      <c r="S218" s="9">
        <v>273.7</v>
      </c>
      <c r="T218" s="9">
        <v>500</v>
      </c>
      <c r="U218" s="9">
        <v>0</v>
      </c>
      <c r="V218" s="9">
        <v>0</v>
      </c>
      <c r="W218" s="9">
        <v>195.5</v>
      </c>
      <c r="X218" s="9">
        <v>3000</v>
      </c>
      <c r="Y218" s="9">
        <v>138</v>
      </c>
      <c r="Z218" s="9">
        <v>2000</v>
      </c>
      <c r="AA218" s="9">
        <v>0</v>
      </c>
      <c r="AB218" s="9">
        <v>0</v>
      </c>
      <c r="AC218" s="9">
        <v>253</v>
      </c>
      <c r="AD218" s="9">
        <v>0</v>
      </c>
      <c r="AE218" s="9">
        <v>0</v>
      </c>
      <c r="AF218" s="9">
        <v>0</v>
      </c>
    </row>
    <row r="219" s="49" customFormat="1" ht="17.5" spans="1:32">
      <c r="A219" s="34"/>
      <c r="B219" s="35"/>
      <c r="C219" s="34"/>
      <c r="D219" s="36"/>
      <c r="E219" s="37"/>
      <c r="F219" s="37" t="s">
        <v>766</v>
      </c>
      <c r="G219" s="270"/>
      <c r="H219" s="49">
        <v>1</v>
      </c>
      <c r="I219" s="49">
        <v>1</v>
      </c>
      <c r="J219" s="453">
        <v>0</v>
      </c>
      <c r="K219" s="49">
        <v>1</v>
      </c>
      <c r="L219" s="49">
        <v>1</v>
      </c>
      <c r="M219" s="453">
        <v>0</v>
      </c>
      <c r="N219" s="453">
        <v>0</v>
      </c>
      <c r="O219" s="34"/>
      <c r="P219" s="49">
        <v>220</v>
      </c>
      <c r="Q219" s="49" t="s">
        <v>767</v>
      </c>
      <c r="R219" s="39" t="s">
        <v>768</v>
      </c>
      <c r="S219" s="49" t="s">
        <v>769</v>
      </c>
      <c r="T219" s="49" t="s">
        <v>770</v>
      </c>
      <c r="U219" s="49" t="s">
        <v>181</v>
      </c>
      <c r="V219" s="49" t="s">
        <v>181</v>
      </c>
      <c r="W219" s="49" t="s">
        <v>771</v>
      </c>
      <c r="X219" s="49" t="s">
        <v>772</v>
      </c>
      <c r="Y219" s="49" t="s">
        <v>773</v>
      </c>
      <c r="Z219" s="49" t="s">
        <v>774</v>
      </c>
      <c r="AA219" s="49" t="s">
        <v>181</v>
      </c>
      <c r="AB219" s="49" t="s">
        <v>181</v>
      </c>
      <c r="AC219" s="49" t="s">
        <v>388</v>
      </c>
      <c r="AD219" s="49">
        <v>0</v>
      </c>
      <c r="AE219" s="49">
        <v>0</v>
      </c>
      <c r="AF219" s="49">
        <v>0</v>
      </c>
    </row>
    <row r="220" ht="17.5" spans="1:32">
      <c r="A220" s="31">
        <f>A218</f>
        <v>608</v>
      </c>
      <c r="B220" s="40" t="s">
        <v>501</v>
      </c>
      <c r="C220" s="31" t="s">
        <v>502</v>
      </c>
      <c r="D220" s="41" t="s">
        <v>109</v>
      </c>
      <c r="E220" s="42" t="s">
        <v>503</v>
      </c>
      <c r="F220" s="42" t="s">
        <v>504</v>
      </c>
      <c r="H220" s="21">
        <v>1</v>
      </c>
      <c r="I220" s="21">
        <v>1</v>
      </c>
      <c r="J220" s="380">
        <v>0</v>
      </c>
      <c r="K220" s="21">
        <v>1</v>
      </c>
      <c r="L220" s="21">
        <v>1</v>
      </c>
      <c r="M220" s="380">
        <v>0</v>
      </c>
      <c r="N220" s="21">
        <v>0</v>
      </c>
      <c r="O220" s="31">
        <f>H220+I220*2+J220*4+K220*8+L220*16+M220*32+N220*64</f>
        <v>27</v>
      </c>
      <c r="P220" s="9">
        <v>220</v>
      </c>
      <c r="Q220" s="9">
        <v>242</v>
      </c>
      <c r="R220" s="9">
        <v>600</v>
      </c>
      <c r="S220" s="9">
        <v>264</v>
      </c>
      <c r="T220" s="9">
        <v>60</v>
      </c>
      <c r="U220" s="9">
        <v>0</v>
      </c>
      <c r="V220" s="9">
        <v>0</v>
      </c>
      <c r="W220" s="9">
        <v>198</v>
      </c>
      <c r="X220" s="9">
        <v>1600</v>
      </c>
      <c r="Y220" s="9">
        <v>110</v>
      </c>
      <c r="Z220" s="9">
        <v>150</v>
      </c>
      <c r="AA220" s="9">
        <v>0</v>
      </c>
      <c r="AB220" s="9">
        <v>0</v>
      </c>
      <c r="AC220" s="9">
        <v>253</v>
      </c>
      <c r="AD220" s="21">
        <v>0</v>
      </c>
      <c r="AE220" s="21">
        <v>0</v>
      </c>
      <c r="AF220" s="21">
        <v>0</v>
      </c>
    </row>
    <row r="221" s="49" customFormat="1" ht="17.5" spans="1:32">
      <c r="A221" s="34"/>
      <c r="B221" s="35"/>
      <c r="C221" s="34"/>
      <c r="D221" s="36"/>
      <c r="E221" s="37"/>
      <c r="F221" s="37" t="s">
        <v>775</v>
      </c>
      <c r="G221" s="270"/>
      <c r="H221" s="49">
        <v>1</v>
      </c>
      <c r="I221" s="49">
        <v>1</v>
      </c>
      <c r="J221" s="453">
        <v>0</v>
      </c>
      <c r="K221" s="49">
        <v>1</v>
      </c>
      <c r="L221" s="49">
        <v>1</v>
      </c>
      <c r="M221" s="453">
        <v>0</v>
      </c>
      <c r="N221" s="453">
        <v>0</v>
      </c>
      <c r="O221" s="34"/>
      <c r="P221" s="49">
        <v>230</v>
      </c>
      <c r="Q221" s="49" t="s">
        <v>776</v>
      </c>
      <c r="R221" s="49" t="s">
        <v>772</v>
      </c>
      <c r="S221" s="39" t="s">
        <v>777</v>
      </c>
      <c r="T221" s="49" t="s">
        <v>778</v>
      </c>
      <c r="U221" s="49" t="s">
        <v>181</v>
      </c>
      <c r="V221" s="49" t="s">
        <v>181</v>
      </c>
      <c r="W221" s="49" t="s">
        <v>779</v>
      </c>
      <c r="X221" s="49" t="s">
        <v>772</v>
      </c>
      <c r="Y221" s="49" t="s">
        <v>780</v>
      </c>
      <c r="Z221" s="49" t="s">
        <v>704</v>
      </c>
      <c r="AA221" s="49" t="s">
        <v>181</v>
      </c>
      <c r="AB221" s="49" t="s">
        <v>181</v>
      </c>
      <c r="AC221" s="39" t="s">
        <v>388</v>
      </c>
      <c r="AD221" s="49">
        <v>0</v>
      </c>
      <c r="AE221" s="49">
        <v>0</v>
      </c>
      <c r="AF221" s="49">
        <v>0</v>
      </c>
    </row>
    <row r="222" ht="17.5" spans="1:32">
      <c r="A222" s="31">
        <f>A220</f>
        <v>608</v>
      </c>
      <c r="B222" s="40" t="s">
        <v>501</v>
      </c>
      <c r="C222" s="31" t="s">
        <v>509</v>
      </c>
      <c r="D222" s="41" t="s">
        <v>120</v>
      </c>
      <c r="E222" s="42" t="s">
        <v>510</v>
      </c>
      <c r="F222" s="42" t="s">
        <v>511</v>
      </c>
      <c r="H222" s="21">
        <v>1</v>
      </c>
      <c r="I222" s="21">
        <v>1</v>
      </c>
      <c r="J222" s="380">
        <v>0</v>
      </c>
      <c r="K222" s="21">
        <v>1</v>
      </c>
      <c r="L222" s="21">
        <v>1</v>
      </c>
      <c r="M222" s="380">
        <v>0</v>
      </c>
      <c r="N222" s="21">
        <v>0</v>
      </c>
      <c r="O222" s="31">
        <f>H222+I222*2+J222*4+K222*8+L222*16+M222*32+N222*64</f>
        <v>27</v>
      </c>
      <c r="P222" s="9">
        <v>230</v>
      </c>
      <c r="Q222" s="9">
        <v>241</v>
      </c>
      <c r="R222" s="9">
        <v>1600</v>
      </c>
      <c r="S222" s="9">
        <v>311</v>
      </c>
      <c r="T222" s="9">
        <v>20</v>
      </c>
      <c r="U222" s="9">
        <v>0</v>
      </c>
      <c r="V222" s="9">
        <v>0</v>
      </c>
      <c r="W222" s="9">
        <v>199</v>
      </c>
      <c r="X222" s="9">
        <v>1600</v>
      </c>
      <c r="Y222" s="9">
        <v>114</v>
      </c>
      <c r="Z222" s="9">
        <v>60</v>
      </c>
      <c r="AA222" s="9">
        <v>0</v>
      </c>
      <c r="AB222" s="9">
        <v>0</v>
      </c>
      <c r="AC222" s="9">
        <v>253</v>
      </c>
      <c r="AD222" s="21">
        <v>0</v>
      </c>
      <c r="AE222" s="21">
        <v>0</v>
      </c>
      <c r="AF222" s="21">
        <v>0</v>
      </c>
    </row>
    <row r="223" ht="17.5" spans="1:32">
      <c r="A223" s="31">
        <f>A222</f>
        <v>608</v>
      </c>
      <c r="B223" s="40" t="s">
        <v>512</v>
      </c>
      <c r="C223" s="31"/>
      <c r="D223" s="41"/>
      <c r="E223" s="42"/>
      <c r="F223" s="42"/>
      <c r="H223" s="380"/>
      <c r="I223" s="380"/>
      <c r="J223" s="380"/>
      <c r="K223" s="380"/>
      <c r="L223" s="380"/>
      <c r="M223" s="380"/>
      <c r="N223" s="380"/>
      <c r="O223" s="271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21">
        <v>0</v>
      </c>
      <c r="AE223" s="21">
        <v>0</v>
      </c>
      <c r="AF223" s="21">
        <v>0</v>
      </c>
    </row>
    <row r="224" ht="17.5" spans="1:32">
      <c r="A224" s="31">
        <f>A223</f>
        <v>608</v>
      </c>
      <c r="B224" s="40"/>
      <c r="C224" s="31" t="s">
        <v>513</v>
      </c>
      <c r="D224" s="41" t="s">
        <v>109</v>
      </c>
      <c r="E224" s="42" t="s">
        <v>514</v>
      </c>
      <c r="F224" s="42" t="s">
        <v>513</v>
      </c>
      <c r="J224" s="380">
        <v>0</v>
      </c>
      <c r="M224" s="380">
        <v>0</v>
      </c>
      <c r="O224" s="31">
        <f>H224+I224*2+J224*4+K224*8+L224*16+M224*32+N224*64</f>
        <v>0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21">
        <v>0</v>
      </c>
      <c r="AE224" s="21">
        <v>0</v>
      </c>
      <c r="AF224" s="21">
        <v>0</v>
      </c>
    </row>
    <row r="225" ht="17.5" spans="1:32">
      <c r="A225" s="31">
        <f>A224</f>
        <v>608</v>
      </c>
      <c r="B225" s="40" t="s">
        <v>515</v>
      </c>
      <c r="C225" s="31"/>
      <c r="D225" s="41"/>
      <c r="E225" s="42"/>
      <c r="F225" s="42"/>
      <c r="H225" s="380"/>
      <c r="I225" s="380"/>
      <c r="J225" s="380"/>
      <c r="K225" s="380"/>
      <c r="L225" s="380"/>
      <c r="M225" s="380"/>
      <c r="N225" s="380"/>
      <c r="O225" s="271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21">
        <v>0</v>
      </c>
      <c r="AE225" s="21">
        <v>0</v>
      </c>
      <c r="AF225" s="21">
        <v>0</v>
      </c>
    </row>
    <row r="226" s="75" customFormat="1" ht="17.5" spans="1:32">
      <c r="A226" s="70"/>
      <c r="B226" s="71"/>
      <c r="C226" s="70"/>
      <c r="D226" s="72"/>
      <c r="E226" s="73" t="s">
        <v>516</v>
      </c>
      <c r="F226" s="73" t="s">
        <v>517</v>
      </c>
      <c r="G226" s="491"/>
      <c r="H226" s="481">
        <v>1</v>
      </c>
      <c r="I226" s="481">
        <v>1</v>
      </c>
      <c r="J226" s="481">
        <v>1</v>
      </c>
      <c r="K226" s="481">
        <v>1</v>
      </c>
      <c r="L226" s="481">
        <v>1</v>
      </c>
      <c r="M226" s="481">
        <v>0</v>
      </c>
      <c r="N226" s="481">
        <v>0</v>
      </c>
      <c r="O226" s="287"/>
      <c r="P226" s="75">
        <v>230</v>
      </c>
      <c r="Q226" s="90" t="s">
        <v>781</v>
      </c>
      <c r="R226" s="90" t="s">
        <v>782</v>
      </c>
      <c r="S226" s="90" t="s">
        <v>783</v>
      </c>
      <c r="T226" s="90" t="s">
        <v>669</v>
      </c>
      <c r="U226" s="90" t="s">
        <v>784</v>
      </c>
      <c r="V226" s="90" t="s">
        <v>770</v>
      </c>
      <c r="W226" s="90" t="s">
        <v>672</v>
      </c>
      <c r="X226" s="90" t="s">
        <v>785</v>
      </c>
      <c r="Y226" s="90" t="s">
        <v>786</v>
      </c>
      <c r="Z226" s="90" t="s">
        <v>787</v>
      </c>
      <c r="AA226" s="75">
        <v>0</v>
      </c>
      <c r="AB226" s="75">
        <v>0</v>
      </c>
      <c r="AC226" s="90" t="s">
        <v>388</v>
      </c>
      <c r="AD226" s="75">
        <v>0</v>
      </c>
      <c r="AE226" s="75">
        <v>0</v>
      </c>
      <c r="AF226" s="75">
        <v>0</v>
      </c>
    </row>
    <row r="227" s="9" customFormat="1" ht="15.6" customHeight="1" spans="1:32">
      <c r="A227" s="31">
        <f>A225</f>
        <v>608</v>
      </c>
      <c r="B227" s="40" t="s">
        <v>518</v>
      </c>
      <c r="C227" s="31" t="s">
        <v>519</v>
      </c>
      <c r="D227" s="41" t="s">
        <v>109</v>
      </c>
      <c r="E227" s="42" t="s">
        <v>520</v>
      </c>
      <c r="F227" s="42" t="s">
        <v>519</v>
      </c>
      <c r="G227" s="69"/>
      <c r="H227" s="21">
        <v>1</v>
      </c>
      <c r="I227" s="21">
        <v>1</v>
      </c>
      <c r="J227" s="380">
        <v>1</v>
      </c>
      <c r="K227" s="21">
        <v>1</v>
      </c>
      <c r="L227" s="21">
        <v>1</v>
      </c>
      <c r="M227" s="380">
        <v>0</v>
      </c>
      <c r="N227" s="21">
        <v>0</v>
      </c>
      <c r="O227" s="31">
        <f>H227+I227*2+J227*4+K227*8+L227*16+M227*32+N227*64</f>
        <v>31</v>
      </c>
      <c r="P227" s="9">
        <v>230</v>
      </c>
      <c r="Q227" s="9">
        <v>253</v>
      </c>
      <c r="R227" s="9">
        <v>1800</v>
      </c>
      <c r="S227" s="9">
        <v>264.5</v>
      </c>
      <c r="T227" s="9">
        <v>60</v>
      </c>
      <c r="U227" s="9">
        <v>276</v>
      </c>
      <c r="V227" s="9">
        <v>50</v>
      </c>
      <c r="W227" s="9">
        <v>195.5</v>
      </c>
      <c r="X227" s="9">
        <v>9000</v>
      </c>
      <c r="Y227" s="9">
        <v>115</v>
      </c>
      <c r="Z227" s="9">
        <v>100</v>
      </c>
      <c r="AA227" s="9">
        <v>0</v>
      </c>
      <c r="AB227" s="9">
        <v>0</v>
      </c>
      <c r="AC227" s="9">
        <v>253</v>
      </c>
      <c r="AD227" s="9">
        <v>0</v>
      </c>
      <c r="AE227" s="9">
        <v>0</v>
      </c>
      <c r="AF227" s="9">
        <v>0</v>
      </c>
    </row>
    <row r="228" s="487" customFormat="1" ht="15.6" customHeight="1" spans="1:32">
      <c r="A228" s="107"/>
      <c r="B228" s="71"/>
      <c r="C228" s="70"/>
      <c r="D228" s="72"/>
      <c r="E228" s="73"/>
      <c r="F228" s="73"/>
      <c r="G228" s="491"/>
      <c r="H228" s="75"/>
      <c r="I228" s="75"/>
      <c r="J228" s="481"/>
      <c r="K228" s="75"/>
      <c r="L228" s="75"/>
      <c r="M228" s="481"/>
      <c r="N228" s="75"/>
      <c r="O228" s="70"/>
      <c r="P228" s="75"/>
      <c r="Q228" s="75"/>
      <c r="R228" s="75"/>
      <c r="S228" s="75"/>
      <c r="T228" s="75"/>
      <c r="U228" s="75"/>
      <c r="V228" s="75"/>
      <c r="W228" s="75"/>
      <c r="X228" s="75"/>
      <c r="Y228" s="75"/>
      <c r="Z228" s="75"/>
      <c r="AA228" s="75"/>
      <c r="AB228" s="75"/>
      <c r="AC228" s="75"/>
      <c r="AD228" s="75">
        <v>0</v>
      </c>
      <c r="AE228" s="75">
        <v>0</v>
      </c>
      <c r="AF228" s="75">
        <v>0</v>
      </c>
    </row>
    <row r="229" s="488" customFormat="1" ht="15.6" customHeight="1" spans="1:32">
      <c r="A229" s="48">
        <f>A227</f>
        <v>608</v>
      </c>
      <c r="B229" s="40"/>
      <c r="C229" s="31" t="s">
        <v>519</v>
      </c>
      <c r="D229" s="41" t="s">
        <v>120</v>
      </c>
      <c r="E229" s="42" t="s">
        <v>521</v>
      </c>
      <c r="F229" s="42" t="s">
        <v>522</v>
      </c>
      <c r="G229" s="69"/>
      <c r="H229" s="21"/>
      <c r="I229" s="21"/>
      <c r="J229" s="380"/>
      <c r="K229" s="21"/>
      <c r="L229" s="21"/>
      <c r="M229" s="380"/>
      <c r="N229" s="21"/>
      <c r="O229" s="31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>
        <v>0</v>
      </c>
      <c r="AE229" s="9">
        <v>0</v>
      </c>
      <c r="AF229" s="9">
        <v>0</v>
      </c>
    </row>
    <row r="230" ht="17.5" spans="1:32">
      <c r="A230" s="31">
        <f>A227</f>
        <v>608</v>
      </c>
      <c r="B230" s="40" t="s">
        <v>523</v>
      </c>
      <c r="C230" s="31"/>
      <c r="D230" s="41"/>
      <c r="E230" s="42"/>
      <c r="F230" s="42"/>
      <c r="H230" s="380"/>
      <c r="I230" s="380"/>
      <c r="J230" s="380"/>
      <c r="K230" s="380"/>
      <c r="L230" s="380"/>
      <c r="M230" s="380"/>
      <c r="N230" s="380"/>
      <c r="O230" s="271"/>
      <c r="P230" s="9"/>
      <c r="Q230" s="9"/>
      <c r="R230" s="9"/>
      <c r="S230" s="9"/>
      <c r="T230" s="9"/>
      <c r="U230" s="9">
        <v>0</v>
      </c>
      <c r="V230" s="9">
        <v>0</v>
      </c>
      <c r="W230" s="9"/>
      <c r="X230" s="9"/>
      <c r="Y230" s="9"/>
      <c r="Z230" s="9"/>
      <c r="AA230" s="9"/>
      <c r="AB230" s="9"/>
      <c r="AC230" s="9"/>
      <c r="AD230" s="9">
        <v>0</v>
      </c>
      <c r="AE230" s="9">
        <v>0</v>
      </c>
      <c r="AF230" s="9">
        <v>0</v>
      </c>
    </row>
    <row r="231" s="8" customFormat="1" ht="17.5" spans="1:32">
      <c r="A231" s="62"/>
      <c r="B231" s="63"/>
      <c r="C231" s="62"/>
      <c r="D231" s="64"/>
      <c r="E231" s="65"/>
      <c r="F231" s="65" t="s">
        <v>524</v>
      </c>
      <c r="G231" s="490"/>
      <c r="H231" s="482">
        <v>1</v>
      </c>
      <c r="I231" s="482">
        <v>1</v>
      </c>
      <c r="J231" s="482">
        <v>0</v>
      </c>
      <c r="K231" s="482">
        <v>1</v>
      </c>
      <c r="L231" s="482">
        <v>1</v>
      </c>
      <c r="M231" s="482">
        <v>0</v>
      </c>
      <c r="N231" s="482">
        <v>1</v>
      </c>
      <c r="O231" s="285"/>
      <c r="P231" s="8">
        <v>230</v>
      </c>
      <c r="Q231" s="8" t="s">
        <v>538</v>
      </c>
      <c r="R231" s="8" t="s">
        <v>788</v>
      </c>
      <c r="S231" s="8" t="s">
        <v>724</v>
      </c>
      <c r="T231" s="8" t="s">
        <v>789</v>
      </c>
      <c r="W231" s="8" t="s">
        <v>697</v>
      </c>
      <c r="X231" s="8" t="s">
        <v>790</v>
      </c>
      <c r="Y231" s="8" t="s">
        <v>791</v>
      </c>
      <c r="Z231" s="8" t="s">
        <v>789</v>
      </c>
      <c r="AC231" s="8" t="s">
        <v>627</v>
      </c>
      <c r="AD231" s="8">
        <v>0</v>
      </c>
      <c r="AE231" s="8">
        <v>0</v>
      </c>
      <c r="AF231" s="8">
        <v>0</v>
      </c>
    </row>
    <row r="232" ht="17.5" spans="1:32">
      <c r="A232" s="31">
        <f>A230</f>
        <v>608</v>
      </c>
      <c r="B232" s="40" t="s">
        <v>528</v>
      </c>
      <c r="C232" s="31" t="s">
        <v>529</v>
      </c>
      <c r="D232" s="41" t="s">
        <v>109</v>
      </c>
      <c r="E232" s="42" t="s">
        <v>530</v>
      </c>
      <c r="F232" s="42" t="s">
        <v>531</v>
      </c>
      <c r="H232" s="21">
        <v>1</v>
      </c>
      <c r="I232" s="21">
        <v>1</v>
      </c>
      <c r="J232" s="380">
        <v>0</v>
      </c>
      <c r="K232" s="21">
        <v>1</v>
      </c>
      <c r="L232" s="21">
        <v>1</v>
      </c>
      <c r="M232" s="380">
        <v>0</v>
      </c>
      <c r="N232" s="21">
        <v>1</v>
      </c>
      <c r="O232" s="31">
        <f>H232+I232*2+J232*4+K232*8+L232*16+M232*32+N232*64</f>
        <v>91</v>
      </c>
      <c r="P232" s="9">
        <v>230</v>
      </c>
      <c r="Q232" s="9">
        <v>253</v>
      </c>
      <c r="R232" s="9">
        <v>89980</v>
      </c>
      <c r="S232" s="9">
        <v>264.5</v>
      </c>
      <c r="T232" s="9">
        <v>180</v>
      </c>
      <c r="U232" s="9">
        <v>0</v>
      </c>
      <c r="V232" s="9">
        <v>0</v>
      </c>
      <c r="W232" s="9">
        <v>195.5</v>
      </c>
      <c r="X232" s="9">
        <v>380</v>
      </c>
      <c r="Y232" s="9">
        <v>92</v>
      </c>
      <c r="Z232" s="9">
        <v>180</v>
      </c>
      <c r="AA232" s="9">
        <v>0</v>
      </c>
      <c r="AB232" s="9">
        <v>0</v>
      </c>
      <c r="AC232" s="9">
        <v>253</v>
      </c>
      <c r="AD232" s="21">
        <v>0</v>
      </c>
      <c r="AE232" s="21">
        <v>0</v>
      </c>
      <c r="AF232" s="21">
        <v>0</v>
      </c>
    </row>
    <row r="233" s="8" customFormat="1" ht="17.5" spans="1:32">
      <c r="A233" s="62"/>
      <c r="B233" s="63"/>
      <c r="C233" s="62"/>
      <c r="D233" s="64"/>
      <c r="E233" s="65"/>
      <c r="F233" s="65" t="s">
        <v>532</v>
      </c>
      <c r="G233" s="490"/>
      <c r="H233" s="8">
        <v>1</v>
      </c>
      <c r="I233" s="8">
        <v>1</v>
      </c>
      <c r="J233" s="482">
        <v>0</v>
      </c>
      <c r="K233" s="8">
        <v>1</v>
      </c>
      <c r="L233" s="8">
        <v>1</v>
      </c>
      <c r="M233" s="482">
        <v>0</v>
      </c>
      <c r="N233" s="8">
        <v>1</v>
      </c>
      <c r="O233" s="62"/>
      <c r="P233" s="8">
        <v>230</v>
      </c>
      <c r="Q233" s="8" t="s">
        <v>538</v>
      </c>
      <c r="R233" s="8" t="s">
        <v>792</v>
      </c>
      <c r="S233" s="8" t="s">
        <v>725</v>
      </c>
      <c r="T233" s="8" t="s">
        <v>793</v>
      </c>
      <c r="W233" s="8" t="s">
        <v>697</v>
      </c>
      <c r="X233" s="8" t="s">
        <v>794</v>
      </c>
      <c r="Y233" s="8" t="s">
        <v>795</v>
      </c>
      <c r="Z233" s="8" t="s">
        <v>796</v>
      </c>
      <c r="AC233" s="8" t="s">
        <v>627</v>
      </c>
      <c r="AD233" s="8">
        <v>0</v>
      </c>
      <c r="AE233" s="8">
        <v>0</v>
      </c>
      <c r="AF233" s="8">
        <v>0</v>
      </c>
    </row>
    <row r="234" ht="17.5" spans="1:32">
      <c r="A234" s="31">
        <f>A232</f>
        <v>608</v>
      </c>
      <c r="B234" s="40" t="s">
        <v>528</v>
      </c>
      <c r="C234" s="31" t="s">
        <v>533</v>
      </c>
      <c r="D234" s="41" t="s">
        <v>120</v>
      </c>
      <c r="E234" s="42" t="s">
        <v>534</v>
      </c>
      <c r="F234" s="42" t="s">
        <v>535</v>
      </c>
      <c r="H234" s="21">
        <v>1</v>
      </c>
      <c r="I234" s="21">
        <v>1</v>
      </c>
      <c r="J234" s="380">
        <v>0</v>
      </c>
      <c r="K234" s="21">
        <v>1</v>
      </c>
      <c r="L234" s="21">
        <v>1</v>
      </c>
      <c r="M234" s="380">
        <v>0</v>
      </c>
      <c r="N234" s="21">
        <v>1</v>
      </c>
      <c r="O234" s="31">
        <f>H234+I234*2+J234*4+K234*8+L234*16+M234*32+N234*64</f>
        <v>91</v>
      </c>
      <c r="P234" s="9">
        <v>230</v>
      </c>
      <c r="Q234" s="9">
        <v>253</v>
      </c>
      <c r="R234" s="9">
        <v>90000</v>
      </c>
      <c r="S234" s="9">
        <v>276</v>
      </c>
      <c r="T234" s="9">
        <v>600</v>
      </c>
      <c r="U234" s="9">
        <v>0</v>
      </c>
      <c r="V234" s="9">
        <v>0</v>
      </c>
      <c r="W234" s="9">
        <v>195.5</v>
      </c>
      <c r="X234" s="9">
        <v>1500</v>
      </c>
      <c r="Y234" s="9">
        <v>69</v>
      </c>
      <c r="Z234" s="9">
        <v>200</v>
      </c>
      <c r="AA234" s="9">
        <v>0</v>
      </c>
      <c r="AB234" s="9">
        <v>0</v>
      </c>
      <c r="AC234" s="9">
        <v>253</v>
      </c>
      <c r="AD234" s="21">
        <v>0</v>
      </c>
      <c r="AE234" s="21">
        <v>0</v>
      </c>
      <c r="AF234" s="21">
        <v>0</v>
      </c>
    </row>
    <row r="235" ht="17.5" spans="1:32">
      <c r="A235" s="31">
        <f>A234</f>
        <v>608</v>
      </c>
      <c r="B235" s="40" t="s">
        <v>536</v>
      </c>
      <c r="C235" s="31"/>
      <c r="D235" s="41"/>
      <c r="E235" s="42"/>
      <c r="F235" s="42"/>
      <c r="H235" s="380"/>
      <c r="I235" s="380"/>
      <c r="J235" s="380"/>
      <c r="K235" s="380"/>
      <c r="L235" s="380"/>
      <c r="M235" s="380"/>
      <c r="N235" s="380"/>
      <c r="O235" s="271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21">
        <v>0</v>
      </c>
      <c r="AE235" s="21">
        <v>0</v>
      </c>
      <c r="AF235" s="21">
        <v>0</v>
      </c>
    </row>
    <row r="236" s="8" customFormat="1" ht="17.5" spans="1:32">
      <c r="A236" s="62"/>
      <c r="B236" s="63"/>
      <c r="C236" s="62"/>
      <c r="D236" s="64"/>
      <c r="E236" s="65" t="s">
        <v>351</v>
      </c>
      <c r="F236" s="65" t="s">
        <v>537</v>
      </c>
      <c r="G236" s="490"/>
      <c r="H236" s="482">
        <v>1</v>
      </c>
      <c r="I236" s="482">
        <v>1</v>
      </c>
      <c r="J236" s="482">
        <v>0</v>
      </c>
      <c r="K236" s="482">
        <v>1</v>
      </c>
      <c r="L236" s="482">
        <v>1</v>
      </c>
      <c r="M236" s="482">
        <v>0</v>
      </c>
      <c r="N236" s="482">
        <v>0</v>
      </c>
      <c r="O236" s="285"/>
      <c r="P236" s="8">
        <v>230</v>
      </c>
      <c r="Q236" s="8" t="s">
        <v>797</v>
      </c>
      <c r="R236" s="8" t="s">
        <v>798</v>
      </c>
      <c r="S236" s="8" t="s">
        <v>799</v>
      </c>
      <c r="T236" s="8" t="s">
        <v>800</v>
      </c>
      <c r="W236" s="8" t="s">
        <v>801</v>
      </c>
      <c r="X236" s="8" t="s">
        <v>802</v>
      </c>
      <c r="Y236" s="8" t="s">
        <v>803</v>
      </c>
      <c r="Z236" s="8" t="s">
        <v>804</v>
      </c>
      <c r="AC236" s="8" t="s">
        <v>181</v>
      </c>
      <c r="AD236" s="8">
        <v>0</v>
      </c>
      <c r="AE236" s="8">
        <v>0</v>
      </c>
      <c r="AF236" s="8">
        <v>0</v>
      </c>
    </row>
    <row r="237" ht="17.5" spans="1:32">
      <c r="A237" s="31">
        <f>A235</f>
        <v>608</v>
      </c>
      <c r="B237" s="40" t="s">
        <v>540</v>
      </c>
      <c r="C237" s="31" t="s">
        <v>541</v>
      </c>
      <c r="D237" s="41" t="s">
        <v>109</v>
      </c>
      <c r="E237" s="42" t="s">
        <v>542</v>
      </c>
      <c r="F237" s="42" t="s">
        <v>541</v>
      </c>
      <c r="H237" s="21">
        <v>1</v>
      </c>
      <c r="I237" s="21">
        <v>1</v>
      </c>
      <c r="J237" s="380">
        <v>0</v>
      </c>
      <c r="K237" s="21">
        <v>1</v>
      </c>
      <c r="L237" s="21">
        <v>1</v>
      </c>
      <c r="M237" s="380">
        <v>0</v>
      </c>
      <c r="N237" s="21">
        <v>0</v>
      </c>
      <c r="O237" s="31">
        <f>H237+I237*2+J237*4+K237*8+L237*16+M237*32+N237*64</f>
        <v>27</v>
      </c>
      <c r="P237" s="9">
        <v>230</v>
      </c>
      <c r="Q237" s="9">
        <v>253</v>
      </c>
      <c r="R237" s="9">
        <v>30000</v>
      </c>
      <c r="S237" s="9">
        <v>264.5</v>
      </c>
      <c r="T237" s="9">
        <v>200</v>
      </c>
      <c r="U237" s="9">
        <v>0</v>
      </c>
      <c r="V237" s="9">
        <v>0</v>
      </c>
      <c r="W237" s="9">
        <v>207</v>
      </c>
      <c r="X237" s="9">
        <v>1500</v>
      </c>
      <c r="Y237" s="9">
        <v>184</v>
      </c>
      <c r="Z237" s="9">
        <v>200</v>
      </c>
      <c r="AA237" s="9">
        <v>0</v>
      </c>
      <c r="AB237" s="9">
        <v>0</v>
      </c>
      <c r="AC237" s="9">
        <v>253</v>
      </c>
      <c r="AD237" s="21">
        <v>0</v>
      </c>
      <c r="AE237" s="21">
        <v>0</v>
      </c>
      <c r="AF237" s="21">
        <v>0</v>
      </c>
    </row>
    <row r="238" s="49" customFormat="1" ht="17.5" spans="1:32">
      <c r="A238" s="34"/>
      <c r="B238" s="35"/>
      <c r="C238" s="34"/>
      <c r="D238" s="36"/>
      <c r="E238" s="37" t="s">
        <v>351</v>
      </c>
      <c r="F238" s="37" t="s">
        <v>543</v>
      </c>
      <c r="G238" s="270"/>
      <c r="H238" s="34">
        <v>1</v>
      </c>
      <c r="I238" s="34">
        <v>1</v>
      </c>
      <c r="J238" s="34">
        <v>0</v>
      </c>
      <c r="K238" s="34">
        <v>1</v>
      </c>
      <c r="L238" s="34">
        <v>1</v>
      </c>
      <c r="M238" s="34">
        <v>0</v>
      </c>
      <c r="N238" s="34">
        <v>0</v>
      </c>
      <c r="O238" s="34"/>
      <c r="P238" s="49">
        <v>230</v>
      </c>
      <c r="Q238" s="49" t="s">
        <v>805</v>
      </c>
      <c r="R238" s="49" t="s">
        <v>806</v>
      </c>
      <c r="S238" s="49" t="s">
        <v>807</v>
      </c>
      <c r="T238" s="49" t="s">
        <v>808</v>
      </c>
      <c r="W238" s="49" t="s">
        <v>809</v>
      </c>
      <c r="X238" s="49" t="s">
        <v>810</v>
      </c>
      <c r="Y238" s="49" t="s">
        <v>811</v>
      </c>
      <c r="Z238" s="49" t="s">
        <v>812</v>
      </c>
      <c r="AC238" s="49" t="s">
        <v>181</v>
      </c>
      <c r="AD238" s="49">
        <v>0</v>
      </c>
      <c r="AE238" s="49">
        <v>0</v>
      </c>
      <c r="AF238" s="49">
        <v>0</v>
      </c>
    </row>
    <row r="239" s="9" customFormat="1" ht="15.6" customHeight="1" spans="1:32">
      <c r="A239" s="31">
        <f>A237</f>
        <v>608</v>
      </c>
      <c r="B239" s="40" t="s">
        <v>544</v>
      </c>
      <c r="C239" s="31" t="s">
        <v>545</v>
      </c>
      <c r="D239" s="41" t="s">
        <v>109</v>
      </c>
      <c r="E239" s="42" t="s">
        <v>546</v>
      </c>
      <c r="F239" s="42" t="s">
        <v>545</v>
      </c>
      <c r="G239" s="69"/>
      <c r="H239" s="21">
        <v>1</v>
      </c>
      <c r="I239" s="21">
        <v>1</v>
      </c>
      <c r="J239" s="380">
        <v>0</v>
      </c>
      <c r="K239" s="21">
        <v>1</v>
      </c>
      <c r="L239" s="21">
        <v>1</v>
      </c>
      <c r="M239" s="380">
        <v>0</v>
      </c>
      <c r="N239" s="21">
        <v>0</v>
      </c>
      <c r="O239" s="31">
        <f>H239+I239*2+J239*4+K239*8+L239*16+M239*32+N239*64</f>
        <v>27</v>
      </c>
      <c r="P239" s="9">
        <v>230</v>
      </c>
      <c r="Q239" s="9">
        <v>255.3</v>
      </c>
      <c r="R239" s="9">
        <v>600000</v>
      </c>
      <c r="S239" s="9">
        <v>264.5</v>
      </c>
      <c r="T239" s="9">
        <v>200</v>
      </c>
      <c r="U239" s="9">
        <v>0</v>
      </c>
      <c r="V239" s="9">
        <v>0</v>
      </c>
      <c r="W239" s="9">
        <v>193.2</v>
      </c>
      <c r="X239" s="9">
        <v>600000</v>
      </c>
      <c r="Y239" s="9">
        <v>184</v>
      </c>
      <c r="Z239" s="9">
        <v>200</v>
      </c>
      <c r="AA239" s="9">
        <v>0</v>
      </c>
      <c r="AB239" s="9">
        <v>0</v>
      </c>
      <c r="AC239" s="9">
        <v>253</v>
      </c>
      <c r="AD239" s="9">
        <v>0</v>
      </c>
      <c r="AE239" s="9">
        <v>0</v>
      </c>
      <c r="AF239" s="9">
        <v>0</v>
      </c>
    </row>
    <row r="240" ht="17.5" spans="1:32">
      <c r="A240" s="31">
        <f>A239</f>
        <v>608</v>
      </c>
      <c r="B240" s="40" t="s">
        <v>547</v>
      </c>
      <c r="C240" s="31"/>
      <c r="D240" s="41"/>
      <c r="E240" s="42"/>
      <c r="F240" s="42"/>
      <c r="O240" s="31">
        <f>H240+I240*2+J240*4+K240*8+L240*16+M240*32+N240*64</f>
        <v>0</v>
      </c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21">
        <v>0</v>
      </c>
      <c r="AE240" s="21">
        <v>0</v>
      </c>
      <c r="AF240" s="21">
        <v>0</v>
      </c>
    </row>
    <row r="241" s="8" customFormat="1" ht="17.5" spans="1:32">
      <c r="A241" s="62"/>
      <c r="B241" s="63"/>
      <c r="C241" s="62"/>
      <c r="D241" s="64"/>
      <c r="E241" s="65"/>
      <c r="F241" s="65" t="s">
        <v>548</v>
      </c>
      <c r="G241" s="490"/>
      <c r="H241" s="8">
        <v>1</v>
      </c>
      <c r="I241" s="8">
        <v>1</v>
      </c>
      <c r="J241" s="88">
        <v>0</v>
      </c>
      <c r="K241" s="8">
        <v>1</v>
      </c>
      <c r="L241" s="8">
        <v>1</v>
      </c>
      <c r="M241" s="88">
        <v>0</v>
      </c>
      <c r="N241" s="8">
        <v>0</v>
      </c>
      <c r="O241" s="62"/>
      <c r="P241" s="8">
        <v>220</v>
      </c>
      <c r="Q241" s="8" t="s">
        <v>668</v>
      </c>
      <c r="R241" s="8" t="s">
        <v>669</v>
      </c>
      <c r="S241" s="8" t="s">
        <v>670</v>
      </c>
      <c r="T241" s="8" t="s">
        <v>696</v>
      </c>
      <c r="W241" s="8" t="s">
        <v>672</v>
      </c>
      <c r="X241" s="8" t="s">
        <v>669</v>
      </c>
      <c r="Y241" s="8" t="s">
        <v>673</v>
      </c>
      <c r="Z241" s="8" t="s">
        <v>704</v>
      </c>
      <c r="AC241" s="8" t="s">
        <v>181</v>
      </c>
      <c r="AD241" s="8">
        <v>0</v>
      </c>
      <c r="AE241" s="8">
        <v>0</v>
      </c>
      <c r="AF241" s="8">
        <v>0</v>
      </c>
    </row>
    <row r="242" s="9" customFormat="1" ht="15.6" customHeight="1" spans="1:32">
      <c r="A242" s="31">
        <f>A240</f>
        <v>608</v>
      </c>
      <c r="B242" s="40" t="s">
        <v>549</v>
      </c>
      <c r="C242" s="31" t="s">
        <v>550</v>
      </c>
      <c r="D242" s="41" t="s">
        <v>109</v>
      </c>
      <c r="E242" s="42" t="s">
        <v>551</v>
      </c>
      <c r="F242" s="42" t="s">
        <v>550</v>
      </c>
      <c r="G242" s="69"/>
      <c r="H242" s="21">
        <v>1</v>
      </c>
      <c r="I242" s="21">
        <v>1</v>
      </c>
      <c r="J242" s="380">
        <v>0</v>
      </c>
      <c r="K242" s="21">
        <v>1</v>
      </c>
      <c r="L242" s="21">
        <v>1</v>
      </c>
      <c r="M242" s="380">
        <v>0</v>
      </c>
      <c r="N242" s="21">
        <v>0</v>
      </c>
      <c r="O242" s="31">
        <f>H242+I242*2+J242*4+K242*8+L242*16+M242*32+N242*64</f>
        <v>27</v>
      </c>
      <c r="P242" s="9">
        <v>220</v>
      </c>
      <c r="Q242" s="9">
        <v>242</v>
      </c>
      <c r="R242" s="9">
        <v>1900</v>
      </c>
      <c r="S242" s="9">
        <v>297</v>
      </c>
      <c r="T242" s="9">
        <v>20</v>
      </c>
      <c r="U242" s="9">
        <v>0</v>
      </c>
      <c r="V242" s="9">
        <v>0</v>
      </c>
      <c r="W242" s="9">
        <v>187</v>
      </c>
      <c r="X242" s="9">
        <v>1900</v>
      </c>
      <c r="Y242" s="9">
        <v>110</v>
      </c>
      <c r="Z242" s="9">
        <v>60</v>
      </c>
      <c r="AA242" s="9">
        <v>0</v>
      </c>
      <c r="AB242" s="9">
        <v>0</v>
      </c>
      <c r="AC242" s="9">
        <v>127</v>
      </c>
      <c r="AD242" s="9">
        <v>0</v>
      </c>
      <c r="AE242" s="9">
        <v>0</v>
      </c>
      <c r="AF242" s="9">
        <v>0</v>
      </c>
    </row>
    <row r="243" s="9" customFormat="1" ht="15.6" customHeight="1" spans="1:32">
      <c r="A243" s="31">
        <f>A242</f>
        <v>608</v>
      </c>
      <c r="B243" s="40" t="s">
        <v>549</v>
      </c>
      <c r="C243" s="31" t="s">
        <v>550</v>
      </c>
      <c r="D243" s="41" t="s">
        <v>120</v>
      </c>
      <c r="E243" s="42" t="s">
        <v>552</v>
      </c>
      <c r="F243" s="42" t="s">
        <v>553</v>
      </c>
      <c r="G243" s="69"/>
      <c r="H243" s="21">
        <v>1</v>
      </c>
      <c r="I243" s="21">
        <v>1</v>
      </c>
      <c r="J243" s="380">
        <v>0</v>
      </c>
      <c r="K243" s="21">
        <v>1</v>
      </c>
      <c r="L243" s="21">
        <v>1</v>
      </c>
      <c r="M243" s="380">
        <v>0</v>
      </c>
      <c r="N243" s="21">
        <v>0</v>
      </c>
      <c r="O243" s="31">
        <f t="shared" ref="O243:O248" si="27">H243+I243*2+J243*4+K243*8+L243*16+M243*32+N243*64</f>
        <v>27</v>
      </c>
      <c r="P243" s="9">
        <v>127</v>
      </c>
      <c r="Q243" s="9">
        <v>140</v>
      </c>
      <c r="R243" s="9">
        <v>1900</v>
      </c>
      <c r="S243" s="9">
        <v>170</v>
      </c>
      <c r="T243" s="9">
        <v>20</v>
      </c>
      <c r="U243" s="9">
        <v>0</v>
      </c>
      <c r="V243" s="9">
        <v>0</v>
      </c>
      <c r="W243" s="9">
        <v>108</v>
      </c>
      <c r="X243" s="9">
        <v>1900</v>
      </c>
      <c r="Y243" s="9">
        <v>63</v>
      </c>
      <c r="Z243" s="9">
        <v>60</v>
      </c>
      <c r="AA243" s="9">
        <v>0</v>
      </c>
      <c r="AB243" s="9">
        <v>0</v>
      </c>
      <c r="AC243" s="9">
        <v>127</v>
      </c>
      <c r="AD243" s="9">
        <v>0</v>
      </c>
      <c r="AE243" s="9">
        <v>0</v>
      </c>
      <c r="AF243" s="9">
        <v>0</v>
      </c>
    </row>
    <row r="244" s="9" customFormat="1" ht="15.6" customHeight="1" spans="1:32">
      <c r="A244" s="31">
        <f>A243</f>
        <v>608</v>
      </c>
      <c r="B244" s="40" t="s">
        <v>554</v>
      </c>
      <c r="C244" s="31" t="s">
        <v>555</v>
      </c>
      <c r="D244" s="41" t="s">
        <v>109</v>
      </c>
      <c r="E244" s="42" t="s">
        <v>556</v>
      </c>
      <c r="F244" s="42" t="s">
        <v>555</v>
      </c>
      <c r="G244" s="69"/>
      <c r="H244" s="21">
        <v>1</v>
      </c>
      <c r="I244" s="21">
        <v>1</v>
      </c>
      <c r="J244" s="380">
        <v>0</v>
      </c>
      <c r="K244" s="21">
        <v>1</v>
      </c>
      <c r="L244" s="21">
        <v>1</v>
      </c>
      <c r="M244" s="380">
        <v>0</v>
      </c>
      <c r="N244" s="21">
        <v>0</v>
      </c>
      <c r="O244" s="31">
        <f t="shared" si="27"/>
        <v>27</v>
      </c>
      <c r="P244" s="9">
        <v>230</v>
      </c>
      <c r="Q244" s="9">
        <v>264.5</v>
      </c>
      <c r="R244" s="9">
        <v>5000</v>
      </c>
      <c r="S244" s="9">
        <v>264.5</v>
      </c>
      <c r="T244" s="9">
        <v>60</v>
      </c>
      <c r="U244" s="9">
        <v>0</v>
      </c>
      <c r="V244" s="9">
        <v>0</v>
      </c>
      <c r="W244" s="9">
        <v>195.5</v>
      </c>
      <c r="X244" s="9">
        <v>5000</v>
      </c>
      <c r="Y244" s="9">
        <v>184</v>
      </c>
      <c r="Z244" s="9">
        <v>60</v>
      </c>
      <c r="AA244" s="9">
        <v>0</v>
      </c>
      <c r="AB244" s="9">
        <v>0</v>
      </c>
      <c r="AC244" s="9">
        <v>253</v>
      </c>
      <c r="AD244" s="9">
        <v>0</v>
      </c>
      <c r="AE244" s="9">
        <v>0</v>
      </c>
      <c r="AF244" s="9">
        <v>0</v>
      </c>
    </row>
    <row r="245" s="8" customFormat="1" ht="15.6" customHeight="1" spans="1:32">
      <c r="A245" s="67"/>
      <c r="B245" s="63"/>
      <c r="C245" s="62"/>
      <c r="D245" s="64"/>
      <c r="E245" s="64" t="s">
        <v>557</v>
      </c>
      <c r="F245" s="65"/>
      <c r="G245" s="490"/>
      <c r="J245" s="482"/>
      <c r="M245" s="482"/>
      <c r="O245" s="62"/>
      <c r="AD245" s="8">
        <v>0</v>
      </c>
      <c r="AE245" s="8">
        <v>0</v>
      </c>
      <c r="AF245" s="8">
        <v>0</v>
      </c>
    </row>
    <row r="246" s="9" customFormat="1" ht="15.6" customHeight="1" spans="1:32">
      <c r="A246" s="48">
        <f>A243</f>
        <v>608</v>
      </c>
      <c r="B246" s="40" t="s">
        <v>558</v>
      </c>
      <c r="C246" s="31" t="s">
        <v>559</v>
      </c>
      <c r="D246" s="41" t="s">
        <v>109</v>
      </c>
      <c r="E246" s="42" t="s">
        <v>560</v>
      </c>
      <c r="F246" s="42" t="s">
        <v>559</v>
      </c>
      <c r="G246" s="69"/>
      <c r="H246" s="21">
        <v>1</v>
      </c>
      <c r="I246" s="21">
        <v>1</v>
      </c>
      <c r="J246" s="380">
        <v>0</v>
      </c>
      <c r="K246" s="21">
        <v>1</v>
      </c>
      <c r="L246" s="21">
        <v>1</v>
      </c>
      <c r="M246" s="380">
        <v>0</v>
      </c>
      <c r="N246" s="21">
        <v>1</v>
      </c>
      <c r="O246" s="31">
        <f t="shared" si="27"/>
        <v>91</v>
      </c>
      <c r="P246" s="9">
        <v>230</v>
      </c>
      <c r="Q246" s="9">
        <v>255</v>
      </c>
      <c r="R246" s="9">
        <v>1500</v>
      </c>
      <c r="S246" s="9">
        <v>273</v>
      </c>
      <c r="T246" s="9">
        <v>100</v>
      </c>
      <c r="U246" s="9">
        <v>0</v>
      </c>
      <c r="V246" s="9">
        <v>0</v>
      </c>
      <c r="W246" s="9">
        <v>195.5</v>
      </c>
      <c r="X246" s="9">
        <v>3000</v>
      </c>
      <c r="Y246" s="9">
        <v>175</v>
      </c>
      <c r="Z246" s="9">
        <v>100</v>
      </c>
      <c r="AA246" s="9">
        <v>0</v>
      </c>
      <c r="AB246" s="9">
        <v>0</v>
      </c>
      <c r="AC246" s="9">
        <v>253</v>
      </c>
      <c r="AD246" s="9">
        <v>0</v>
      </c>
      <c r="AE246" s="9">
        <v>0</v>
      </c>
      <c r="AF246" s="9">
        <v>0</v>
      </c>
    </row>
    <row r="247" s="8" customFormat="1" ht="15.6" customHeight="1" spans="1:32">
      <c r="A247" s="67"/>
      <c r="B247" s="63"/>
      <c r="C247" s="62"/>
      <c r="D247" s="64"/>
      <c r="E247" s="64" t="s">
        <v>557</v>
      </c>
      <c r="F247" s="65"/>
      <c r="G247" s="490"/>
      <c r="J247" s="482"/>
      <c r="M247" s="482"/>
      <c r="O247" s="62"/>
      <c r="AD247" s="8">
        <v>0</v>
      </c>
      <c r="AE247" s="8">
        <v>0</v>
      </c>
      <c r="AF247" s="8">
        <v>0</v>
      </c>
    </row>
    <row r="248" s="9" customFormat="1" ht="15.6" customHeight="1" spans="1:32">
      <c r="A248" s="31">
        <f>A246</f>
        <v>608</v>
      </c>
      <c r="B248" s="40" t="s">
        <v>563</v>
      </c>
      <c r="C248" s="31" t="s">
        <v>564</v>
      </c>
      <c r="D248" s="41" t="s">
        <v>109</v>
      </c>
      <c r="E248" s="42" t="s">
        <v>565</v>
      </c>
      <c r="F248" s="42" t="s">
        <v>564</v>
      </c>
      <c r="G248" s="69"/>
      <c r="H248" s="21">
        <v>1</v>
      </c>
      <c r="I248" s="21">
        <v>1</v>
      </c>
      <c r="J248" s="380">
        <v>0</v>
      </c>
      <c r="K248" s="21">
        <v>1</v>
      </c>
      <c r="L248" s="21">
        <v>1</v>
      </c>
      <c r="M248" s="380">
        <v>0</v>
      </c>
      <c r="N248" s="21">
        <v>1</v>
      </c>
      <c r="O248" s="31">
        <f t="shared" si="27"/>
        <v>91</v>
      </c>
      <c r="P248" s="9">
        <v>230</v>
      </c>
      <c r="Q248" s="9">
        <v>264.5</v>
      </c>
      <c r="R248" s="9">
        <v>500</v>
      </c>
      <c r="S248" s="9">
        <v>273</v>
      </c>
      <c r="T248" s="9">
        <v>100</v>
      </c>
      <c r="U248" s="9">
        <v>0</v>
      </c>
      <c r="V248" s="9">
        <v>0</v>
      </c>
      <c r="W248" s="9">
        <v>195.5</v>
      </c>
      <c r="X248" s="9">
        <v>3200</v>
      </c>
      <c r="Y248" s="9">
        <v>175</v>
      </c>
      <c r="Z248" s="9">
        <v>100</v>
      </c>
      <c r="AA248" s="9">
        <v>0</v>
      </c>
      <c r="AB248" s="9">
        <v>0</v>
      </c>
      <c r="AC248" s="9">
        <v>253</v>
      </c>
      <c r="AD248" s="9">
        <v>0</v>
      </c>
      <c r="AE248" s="9">
        <v>0</v>
      </c>
      <c r="AF248" s="9">
        <v>0</v>
      </c>
    </row>
  </sheetData>
  <autoFilter ref="C1:X248">
    <extLst/>
  </autoFilter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A276"/>
  <sheetViews>
    <sheetView zoomScale="55" zoomScaleNormal="55" topLeftCell="D1" workbookViewId="0">
      <pane ySplit="4" topLeftCell="A176" activePane="bottomLeft" state="frozen"/>
      <selection/>
      <selection pane="bottomLeft" activeCell="P198" sqref="P198"/>
    </sheetView>
  </sheetViews>
  <sheetFormatPr defaultColWidth="9" defaultRowHeight="15"/>
  <cols>
    <col min="1" max="1" width="15" style="21" customWidth="1"/>
    <col min="2" max="2" width="7.5" style="21" customWidth="1"/>
    <col min="3" max="4" width="15" style="21" customWidth="1"/>
    <col min="5" max="6" width="15.7" style="21" customWidth="1"/>
    <col min="7" max="7" width="18.2" style="26" customWidth="1"/>
    <col min="8" max="14" width="9" style="23"/>
    <col min="15" max="17" width="16.1" style="26" customWidth="1"/>
    <col min="18" max="18" width="13.9" style="26" customWidth="1"/>
    <col min="19" max="19" width="17.2" style="26" customWidth="1"/>
    <col min="20" max="20" width="16.1" style="26" customWidth="1"/>
    <col min="21" max="21" width="15" style="26" customWidth="1"/>
    <col min="22" max="22" width="12.7" style="26" customWidth="1"/>
    <col min="23" max="23" width="12.6" style="26" customWidth="1"/>
    <col min="24" max="27" width="9" style="26"/>
    <col min="28" max="33" width="9" style="171"/>
    <col min="34" max="16384" width="9" style="26"/>
  </cols>
  <sheetData>
    <row r="1" s="1" customFormat="1" ht="154" spans="1:33">
      <c r="A1" s="27" t="s">
        <v>66</v>
      </c>
      <c r="B1" s="27" t="s">
        <v>67</v>
      </c>
      <c r="C1" s="27" t="s">
        <v>68</v>
      </c>
      <c r="D1" s="27" t="s">
        <v>69</v>
      </c>
      <c r="E1" s="28" t="s">
        <v>70</v>
      </c>
      <c r="F1" s="28" t="s">
        <v>71</v>
      </c>
      <c r="G1" s="469" t="s">
        <v>72</v>
      </c>
      <c r="H1" s="30" t="s">
        <v>813</v>
      </c>
      <c r="I1" s="30" t="s">
        <v>814</v>
      </c>
      <c r="J1" s="30" t="s">
        <v>815</v>
      </c>
      <c r="K1" s="30" t="s">
        <v>816</v>
      </c>
      <c r="L1" s="30" t="s">
        <v>817</v>
      </c>
      <c r="M1" s="30" t="s">
        <v>818</v>
      </c>
      <c r="N1" s="470" t="s">
        <v>819</v>
      </c>
      <c r="O1" s="229" t="s">
        <v>820</v>
      </c>
      <c r="P1" s="229" t="s">
        <v>821</v>
      </c>
      <c r="Q1" s="229" t="s">
        <v>822</v>
      </c>
      <c r="R1" s="229" t="s">
        <v>823</v>
      </c>
      <c r="S1" s="229" t="s">
        <v>824</v>
      </c>
      <c r="T1" s="229" t="s">
        <v>825</v>
      </c>
      <c r="U1" s="229" t="s">
        <v>826</v>
      </c>
      <c r="V1" s="229" t="s">
        <v>827</v>
      </c>
      <c r="W1" s="229" t="s">
        <v>828</v>
      </c>
      <c r="X1" s="229" t="s">
        <v>829</v>
      </c>
      <c r="Y1" s="229" t="s">
        <v>830</v>
      </c>
      <c r="Z1" s="229" t="s">
        <v>831</v>
      </c>
      <c r="AA1" s="229" t="s">
        <v>832</v>
      </c>
      <c r="AB1" s="229" t="s">
        <v>833</v>
      </c>
      <c r="AC1" s="229" t="s">
        <v>834</v>
      </c>
      <c r="AD1" s="229" t="s">
        <v>835</v>
      </c>
      <c r="AE1" s="229" t="s">
        <v>836</v>
      </c>
      <c r="AF1" s="229" t="s">
        <v>837</v>
      </c>
      <c r="AG1" s="229" t="s">
        <v>838</v>
      </c>
    </row>
    <row r="2" s="1" customFormat="1" ht="88.95" customHeight="1" spans="1:33">
      <c r="A2" s="27"/>
      <c r="B2" s="27"/>
      <c r="C2" s="27"/>
      <c r="D2" s="27"/>
      <c r="E2" s="31"/>
      <c r="F2" s="31"/>
      <c r="G2" s="32"/>
      <c r="H2" s="30"/>
      <c r="I2" s="30"/>
      <c r="J2" s="30"/>
      <c r="K2" s="30"/>
      <c r="L2" s="30"/>
      <c r="M2" s="30"/>
      <c r="N2" s="30" t="s">
        <v>839</v>
      </c>
      <c r="O2" s="245" t="s">
        <v>840</v>
      </c>
      <c r="P2" s="245" t="s">
        <v>841</v>
      </c>
      <c r="Q2" s="245" t="s">
        <v>842</v>
      </c>
      <c r="R2" s="245" t="s">
        <v>843</v>
      </c>
      <c r="S2" s="245" t="s">
        <v>844</v>
      </c>
      <c r="T2" s="245" t="s">
        <v>845</v>
      </c>
      <c r="U2" s="245" t="s">
        <v>846</v>
      </c>
      <c r="V2" s="245" t="s">
        <v>847</v>
      </c>
      <c r="W2" s="245" t="s">
        <v>848</v>
      </c>
      <c r="X2" s="245" t="s">
        <v>849</v>
      </c>
      <c r="Y2" s="245" t="s">
        <v>850</v>
      </c>
      <c r="Z2" s="245" t="s">
        <v>851</v>
      </c>
      <c r="AA2" s="245" t="s">
        <v>852</v>
      </c>
      <c r="AB2" s="245" t="s">
        <v>853</v>
      </c>
      <c r="AC2" s="245" t="s">
        <v>854</v>
      </c>
      <c r="AD2" s="245" t="s">
        <v>855</v>
      </c>
      <c r="AE2" s="245" t="s">
        <v>856</v>
      </c>
      <c r="AF2" s="245" t="s">
        <v>857</v>
      </c>
      <c r="AG2" s="245" t="s">
        <v>858</v>
      </c>
    </row>
    <row r="3" s="1" customFormat="1" ht="45" spans="1:33">
      <c r="A3" s="27"/>
      <c r="B3" s="27"/>
      <c r="C3" s="27"/>
      <c r="D3" s="27"/>
      <c r="E3" s="31"/>
      <c r="F3" s="31"/>
      <c r="G3" s="33" t="s">
        <v>97</v>
      </c>
      <c r="H3" s="30"/>
      <c r="I3" s="30"/>
      <c r="J3" s="30"/>
      <c r="K3" s="30"/>
      <c r="L3" s="30"/>
      <c r="M3" s="30"/>
      <c r="N3" s="30"/>
      <c r="O3" s="323">
        <v>0.01</v>
      </c>
      <c r="P3" s="323">
        <v>0.01</v>
      </c>
      <c r="Q3" s="323">
        <v>10</v>
      </c>
      <c r="R3" s="323">
        <v>0.01</v>
      </c>
      <c r="S3" s="323">
        <v>10</v>
      </c>
      <c r="T3" s="323">
        <v>0.01</v>
      </c>
      <c r="U3" s="323">
        <v>10</v>
      </c>
      <c r="V3" s="323">
        <v>0.01</v>
      </c>
      <c r="W3" s="323">
        <v>10</v>
      </c>
      <c r="X3" s="323">
        <v>0.01</v>
      </c>
      <c r="Y3" s="323">
        <v>10</v>
      </c>
      <c r="Z3" s="323">
        <v>0.01</v>
      </c>
      <c r="AA3" s="323">
        <v>10</v>
      </c>
      <c r="AB3" s="323">
        <v>1</v>
      </c>
      <c r="AC3" s="323">
        <v>1</v>
      </c>
      <c r="AD3" s="323">
        <v>1</v>
      </c>
      <c r="AE3" s="323">
        <v>1</v>
      </c>
      <c r="AF3" s="323">
        <v>1</v>
      </c>
      <c r="AG3" s="323">
        <v>1</v>
      </c>
    </row>
    <row r="4" ht="30" spans="1:33">
      <c r="A4" s="27">
        <f>启动参数!A4</f>
        <v>608</v>
      </c>
      <c r="B4" s="27"/>
      <c r="C4" s="27"/>
      <c r="D4" s="27"/>
      <c r="E4" s="31" t="s">
        <v>98</v>
      </c>
      <c r="F4" s="31" t="s">
        <v>98</v>
      </c>
      <c r="G4" s="33" t="s">
        <v>99</v>
      </c>
      <c r="H4" s="21"/>
      <c r="I4" s="21"/>
      <c r="J4" s="21"/>
      <c r="K4" s="21"/>
      <c r="L4" s="21"/>
      <c r="M4" s="21"/>
      <c r="N4" s="21"/>
      <c r="O4" s="323" t="s">
        <v>103</v>
      </c>
      <c r="P4" s="323" t="s">
        <v>103</v>
      </c>
      <c r="Q4" s="323" t="s">
        <v>609</v>
      </c>
      <c r="R4" s="323" t="s">
        <v>103</v>
      </c>
      <c r="S4" s="323" t="s">
        <v>609</v>
      </c>
      <c r="T4" s="323" t="s">
        <v>103</v>
      </c>
      <c r="U4" s="323" t="s">
        <v>609</v>
      </c>
      <c r="V4" s="323" t="s">
        <v>103</v>
      </c>
      <c r="W4" s="323" t="s">
        <v>609</v>
      </c>
      <c r="X4" s="323" t="s">
        <v>103</v>
      </c>
      <c r="Y4" s="323" t="s">
        <v>609</v>
      </c>
      <c r="Z4" s="323" t="s">
        <v>103</v>
      </c>
      <c r="AA4" s="323" t="s">
        <v>609</v>
      </c>
      <c r="AB4" s="323"/>
      <c r="AC4" s="323"/>
      <c r="AD4" s="323"/>
      <c r="AE4" s="323"/>
      <c r="AF4" s="323"/>
      <c r="AG4" s="323"/>
    </row>
    <row r="5" s="2" customFormat="1" ht="17.5" spans="1:33">
      <c r="A5" s="422"/>
      <c r="B5" s="35"/>
      <c r="C5" s="422"/>
      <c r="D5" s="422"/>
      <c r="E5" s="34"/>
      <c r="F5" s="34"/>
      <c r="G5" s="458"/>
      <c r="H5" s="117">
        <v>1</v>
      </c>
      <c r="I5" s="39">
        <v>0</v>
      </c>
      <c r="J5" s="39">
        <v>0</v>
      </c>
      <c r="K5" s="117">
        <v>1</v>
      </c>
      <c r="L5" s="39">
        <v>0</v>
      </c>
      <c r="M5" s="39">
        <v>0</v>
      </c>
      <c r="N5" s="39">
        <f t="shared" ref="N5:N10" si="0">H5+I5*2+J5*4+K5*8+L5*16+M5*32</f>
        <v>9</v>
      </c>
      <c r="O5" s="440">
        <v>50</v>
      </c>
      <c r="P5" s="429" t="s">
        <v>431</v>
      </c>
      <c r="Q5" s="429" t="s">
        <v>704</v>
      </c>
      <c r="R5" s="429" t="s">
        <v>388</v>
      </c>
      <c r="S5" s="429" t="s">
        <v>388</v>
      </c>
      <c r="T5" s="429" t="s">
        <v>388</v>
      </c>
      <c r="U5" s="429" t="s">
        <v>388</v>
      </c>
      <c r="V5" s="429" t="s">
        <v>313</v>
      </c>
      <c r="W5" s="440" t="s">
        <v>859</v>
      </c>
      <c r="X5" s="429" t="s">
        <v>388</v>
      </c>
      <c r="Y5" s="429" t="s">
        <v>388</v>
      </c>
      <c r="Z5" s="429" t="s">
        <v>388</v>
      </c>
      <c r="AA5" s="429" t="s">
        <v>388</v>
      </c>
      <c r="AB5" s="429">
        <v>0</v>
      </c>
      <c r="AC5" s="429">
        <v>0</v>
      </c>
      <c r="AD5" s="429">
        <v>0</v>
      </c>
      <c r="AE5" s="429">
        <v>0</v>
      </c>
      <c r="AF5" s="429">
        <v>0</v>
      </c>
      <c r="AG5" s="429">
        <v>0</v>
      </c>
    </row>
    <row r="6" customFormat="1" ht="17.5" spans="1:33">
      <c r="A6" s="31">
        <f>A4</f>
        <v>608</v>
      </c>
      <c r="B6" s="40" t="s">
        <v>109</v>
      </c>
      <c r="C6" s="31" t="s">
        <v>110</v>
      </c>
      <c r="D6" s="41" t="s">
        <v>109</v>
      </c>
      <c r="E6" s="42" t="s">
        <v>111</v>
      </c>
      <c r="F6" s="42" t="s">
        <v>112</v>
      </c>
      <c r="G6" s="424"/>
      <c r="H6" s="21">
        <v>1</v>
      </c>
      <c r="I6" s="21">
        <v>0</v>
      </c>
      <c r="J6" s="21">
        <v>0</v>
      </c>
      <c r="K6" s="21">
        <v>1</v>
      </c>
      <c r="L6" s="21">
        <v>0</v>
      </c>
      <c r="M6" s="21">
        <v>0</v>
      </c>
      <c r="N6" s="21">
        <f t="shared" si="0"/>
        <v>9</v>
      </c>
      <c r="O6" s="112">
        <v>50</v>
      </c>
      <c r="P6" s="143">
        <v>51.5</v>
      </c>
      <c r="Q6" s="143">
        <v>60</v>
      </c>
      <c r="R6" s="143">
        <v>52</v>
      </c>
      <c r="S6" s="143">
        <v>60</v>
      </c>
      <c r="T6" s="112">
        <v>0</v>
      </c>
      <c r="U6" s="112">
        <v>0</v>
      </c>
      <c r="V6" s="143">
        <v>47.5</v>
      </c>
      <c r="W6" s="143">
        <v>60</v>
      </c>
      <c r="X6" s="112">
        <v>45</v>
      </c>
      <c r="Y6" s="12">
        <v>60</v>
      </c>
      <c r="Z6" s="12">
        <v>0</v>
      </c>
      <c r="AA6" s="12">
        <v>0</v>
      </c>
      <c r="AB6" s="112">
        <v>0</v>
      </c>
      <c r="AC6" s="112">
        <v>0</v>
      </c>
      <c r="AD6" s="112">
        <v>0</v>
      </c>
      <c r="AE6" s="112">
        <v>0</v>
      </c>
      <c r="AF6" s="112">
        <v>0</v>
      </c>
      <c r="AG6" s="112">
        <v>0</v>
      </c>
    </row>
    <row r="7" s="2" customFormat="1" ht="17.5" spans="1:33">
      <c r="A7" s="34"/>
      <c r="B7" s="35"/>
      <c r="C7" s="34"/>
      <c r="D7" s="36"/>
      <c r="E7" s="37"/>
      <c r="F7" s="37"/>
      <c r="G7" s="232"/>
      <c r="H7" s="117">
        <v>1</v>
      </c>
      <c r="I7" s="117">
        <v>1</v>
      </c>
      <c r="J7" s="39">
        <v>0</v>
      </c>
      <c r="K7" s="117">
        <v>1</v>
      </c>
      <c r="L7" s="39">
        <v>0</v>
      </c>
      <c r="M7" s="39">
        <v>0</v>
      </c>
      <c r="N7" s="39">
        <f t="shared" si="0"/>
        <v>11</v>
      </c>
      <c r="O7" s="222">
        <v>50</v>
      </c>
      <c r="P7" s="429" t="s">
        <v>860</v>
      </c>
      <c r="Q7" s="302" t="s">
        <v>618</v>
      </c>
      <c r="R7" s="429" t="s">
        <v>861</v>
      </c>
      <c r="S7" s="302" t="s">
        <v>719</v>
      </c>
      <c r="T7" s="429" t="s">
        <v>388</v>
      </c>
      <c r="U7" s="429" t="s">
        <v>388</v>
      </c>
      <c r="V7" s="429" t="s">
        <v>862</v>
      </c>
      <c r="W7" s="302" t="s">
        <v>618</v>
      </c>
      <c r="X7" s="429" t="s">
        <v>863</v>
      </c>
      <c r="Y7" s="454" t="s">
        <v>864</v>
      </c>
      <c r="Z7" s="429" t="s">
        <v>388</v>
      </c>
      <c r="AA7" s="429" t="s">
        <v>388</v>
      </c>
      <c r="AB7" s="429">
        <v>0</v>
      </c>
      <c r="AC7" s="429">
        <v>0</v>
      </c>
      <c r="AD7" s="429">
        <v>0</v>
      </c>
      <c r="AE7" s="429">
        <v>0</v>
      </c>
      <c r="AF7" s="429">
        <v>0</v>
      </c>
      <c r="AG7" s="429">
        <v>0</v>
      </c>
    </row>
    <row r="8" customFormat="1" ht="17.5" spans="1:33">
      <c r="A8" s="31">
        <f>A4</f>
        <v>608</v>
      </c>
      <c r="B8" s="40" t="s">
        <v>109</v>
      </c>
      <c r="C8" s="31" t="s">
        <v>110</v>
      </c>
      <c r="D8" s="41" t="s">
        <v>120</v>
      </c>
      <c r="E8" s="42" t="s">
        <v>121</v>
      </c>
      <c r="F8" s="44" t="s">
        <v>621</v>
      </c>
      <c r="G8" s="424"/>
      <c r="H8" s="21">
        <v>1</v>
      </c>
      <c r="I8" s="21">
        <v>1</v>
      </c>
      <c r="J8" s="21">
        <v>0</v>
      </c>
      <c r="K8" s="21">
        <v>1</v>
      </c>
      <c r="L8" s="21">
        <v>0</v>
      </c>
      <c r="M8" s="21">
        <v>0</v>
      </c>
      <c r="N8" s="21">
        <f t="shared" si="0"/>
        <v>11</v>
      </c>
      <c r="O8" s="112">
        <v>50</v>
      </c>
      <c r="P8" s="143">
        <v>51.5</v>
      </c>
      <c r="Q8" s="143">
        <v>100</v>
      </c>
      <c r="R8" s="143">
        <v>52.5</v>
      </c>
      <c r="S8" s="143">
        <v>60</v>
      </c>
      <c r="T8" s="112">
        <v>0</v>
      </c>
      <c r="U8" s="112">
        <v>0</v>
      </c>
      <c r="V8" s="143">
        <v>47.5</v>
      </c>
      <c r="W8" s="143">
        <v>100</v>
      </c>
      <c r="X8" s="112">
        <v>45</v>
      </c>
      <c r="Y8" s="12">
        <v>60</v>
      </c>
      <c r="Z8" s="12">
        <v>0</v>
      </c>
      <c r="AA8" s="12">
        <v>0</v>
      </c>
      <c r="AB8" s="112">
        <v>0</v>
      </c>
      <c r="AC8" s="112">
        <v>0</v>
      </c>
      <c r="AD8" s="112">
        <v>0</v>
      </c>
      <c r="AE8" s="112">
        <v>0</v>
      </c>
      <c r="AF8" s="112">
        <v>0</v>
      </c>
      <c r="AG8" s="112">
        <v>0</v>
      </c>
    </row>
    <row r="9" s="2" customFormat="1" ht="17.5" spans="1:33">
      <c r="A9" s="34"/>
      <c r="B9" s="35"/>
      <c r="C9" s="34"/>
      <c r="D9" s="36"/>
      <c r="E9" s="37"/>
      <c r="F9" s="37"/>
      <c r="G9" s="232"/>
      <c r="H9" s="117">
        <v>1</v>
      </c>
      <c r="I9" s="39">
        <v>0</v>
      </c>
      <c r="J9" s="39">
        <v>0</v>
      </c>
      <c r="K9" s="117">
        <v>1</v>
      </c>
      <c r="L9" s="39">
        <v>0</v>
      </c>
      <c r="M9" s="39">
        <v>0</v>
      </c>
      <c r="N9" s="39">
        <f t="shared" si="0"/>
        <v>9</v>
      </c>
      <c r="O9" s="222">
        <v>50</v>
      </c>
      <c r="P9" s="429" t="s">
        <v>431</v>
      </c>
      <c r="Q9" s="302" t="s">
        <v>623</v>
      </c>
      <c r="R9" s="429" t="s">
        <v>388</v>
      </c>
      <c r="S9" s="429" t="s">
        <v>388</v>
      </c>
      <c r="T9" s="429" t="s">
        <v>388</v>
      </c>
      <c r="U9" s="429" t="s">
        <v>388</v>
      </c>
      <c r="V9" s="429" t="s">
        <v>313</v>
      </c>
      <c r="W9" s="302" t="s">
        <v>623</v>
      </c>
      <c r="X9" s="429" t="s">
        <v>388</v>
      </c>
      <c r="Y9" s="429" t="s">
        <v>388</v>
      </c>
      <c r="Z9" s="429" t="s">
        <v>388</v>
      </c>
      <c r="AA9" s="429" t="s">
        <v>388</v>
      </c>
      <c r="AB9" s="429">
        <v>0</v>
      </c>
      <c r="AC9" s="429">
        <v>0</v>
      </c>
      <c r="AD9" s="429">
        <v>0</v>
      </c>
      <c r="AE9" s="429">
        <v>0</v>
      </c>
      <c r="AF9" s="429">
        <v>0</v>
      </c>
      <c r="AG9" s="429">
        <v>0</v>
      </c>
    </row>
    <row r="10" customFormat="1" ht="17.5" spans="1:33">
      <c r="A10" s="31">
        <f t="shared" ref="A10:A14" si="1">A4</f>
        <v>608</v>
      </c>
      <c r="B10" s="40" t="s">
        <v>109</v>
      </c>
      <c r="C10" s="31" t="s">
        <v>110</v>
      </c>
      <c r="D10" s="41" t="s">
        <v>126</v>
      </c>
      <c r="E10" s="42" t="s">
        <v>127</v>
      </c>
      <c r="F10" s="42" t="s">
        <v>128</v>
      </c>
      <c r="G10" s="424"/>
      <c r="H10" s="21">
        <v>1</v>
      </c>
      <c r="I10" s="21">
        <v>0</v>
      </c>
      <c r="J10" s="21">
        <v>0</v>
      </c>
      <c r="K10" s="21">
        <v>1</v>
      </c>
      <c r="L10" s="21">
        <v>0</v>
      </c>
      <c r="M10" s="21">
        <v>0</v>
      </c>
      <c r="N10" s="21">
        <f t="shared" si="0"/>
        <v>9</v>
      </c>
      <c r="O10" s="112">
        <v>50</v>
      </c>
      <c r="P10" s="143">
        <v>51.5</v>
      </c>
      <c r="Q10" s="143">
        <v>140</v>
      </c>
      <c r="R10" s="143">
        <v>52</v>
      </c>
      <c r="S10" s="143">
        <v>60</v>
      </c>
      <c r="T10" s="112">
        <v>0</v>
      </c>
      <c r="U10" s="112">
        <v>0</v>
      </c>
      <c r="V10" s="143">
        <v>47.5</v>
      </c>
      <c r="W10" s="143">
        <v>140</v>
      </c>
      <c r="X10" s="112">
        <v>45</v>
      </c>
      <c r="Y10" s="12">
        <v>60</v>
      </c>
      <c r="Z10" s="12">
        <v>0</v>
      </c>
      <c r="AA10" s="12">
        <v>0</v>
      </c>
      <c r="AB10" s="112">
        <v>0</v>
      </c>
      <c r="AC10" s="112">
        <v>0</v>
      </c>
      <c r="AD10" s="112">
        <v>0</v>
      </c>
      <c r="AE10" s="112">
        <v>0</v>
      </c>
      <c r="AF10" s="112">
        <v>0</v>
      </c>
      <c r="AG10" s="112">
        <v>0</v>
      </c>
    </row>
    <row r="11" s="3" customFormat="1" ht="17.5" spans="1:33">
      <c r="A11" s="45"/>
      <c r="B11" s="35"/>
      <c r="C11" s="34"/>
      <c r="D11" s="36"/>
      <c r="E11" s="37"/>
      <c r="F11" s="37"/>
      <c r="G11" s="232"/>
      <c r="H11" s="49"/>
      <c r="I11" s="49"/>
      <c r="J11" s="49"/>
      <c r="K11" s="49"/>
      <c r="L11" s="49"/>
      <c r="M11" s="49"/>
      <c r="N11" s="49"/>
      <c r="O11" s="222"/>
      <c r="P11" s="148"/>
      <c r="Q11" s="148"/>
      <c r="R11" s="148"/>
      <c r="S11" s="148"/>
      <c r="T11" s="222"/>
      <c r="U11" s="222"/>
      <c r="V11" s="148"/>
      <c r="W11" s="148"/>
      <c r="X11" s="222"/>
      <c r="Y11" s="2"/>
      <c r="Z11" s="2"/>
      <c r="AA11" s="2"/>
      <c r="AB11" s="222">
        <v>0</v>
      </c>
      <c r="AC11" s="222">
        <v>0</v>
      </c>
      <c r="AD11" s="222">
        <v>0</v>
      </c>
      <c r="AE11" s="222">
        <v>0</v>
      </c>
      <c r="AF11" s="222">
        <v>0</v>
      </c>
      <c r="AG11" s="222">
        <v>0</v>
      </c>
    </row>
    <row r="12" customFormat="1" ht="17.5" spans="1:33">
      <c r="A12" s="48">
        <f t="shared" si="1"/>
        <v>608</v>
      </c>
      <c r="B12" s="40"/>
      <c r="C12" s="31" t="s">
        <v>110</v>
      </c>
      <c r="D12" s="41" t="s">
        <v>129</v>
      </c>
      <c r="E12" s="42" t="s">
        <v>130</v>
      </c>
      <c r="F12" s="42" t="s">
        <v>131</v>
      </c>
      <c r="G12" s="424"/>
      <c r="H12" s="21"/>
      <c r="I12" s="21"/>
      <c r="J12" s="21"/>
      <c r="K12" s="21"/>
      <c r="L12" s="21"/>
      <c r="M12" s="21"/>
      <c r="N12" s="21"/>
      <c r="O12" s="112"/>
      <c r="P12" s="143"/>
      <c r="Q12" s="143"/>
      <c r="R12" s="143"/>
      <c r="S12" s="143"/>
      <c r="T12" s="112"/>
      <c r="U12" s="112"/>
      <c r="V12" s="143"/>
      <c r="W12" s="143"/>
      <c r="X12" s="112"/>
      <c r="Y12" s="12"/>
      <c r="Z12" s="12"/>
      <c r="AA12" s="12"/>
      <c r="AB12" s="112">
        <v>0</v>
      </c>
      <c r="AC12" s="112">
        <v>0</v>
      </c>
      <c r="AD12" s="112">
        <v>0</v>
      </c>
      <c r="AE12" s="112">
        <v>0</v>
      </c>
      <c r="AF12" s="112">
        <v>0</v>
      </c>
      <c r="AG12" s="112">
        <v>0</v>
      </c>
    </row>
    <row r="13" s="3" customFormat="1" ht="17.5" spans="1:33">
      <c r="A13" s="45"/>
      <c r="B13" s="35"/>
      <c r="C13" s="34"/>
      <c r="D13" s="36"/>
      <c r="E13" s="37"/>
      <c r="F13" s="37"/>
      <c r="G13" s="232"/>
      <c r="H13" s="49"/>
      <c r="I13" s="49"/>
      <c r="J13" s="49"/>
      <c r="K13" s="49"/>
      <c r="L13" s="49"/>
      <c r="M13" s="49"/>
      <c r="N13" s="49"/>
      <c r="O13" s="222"/>
      <c r="P13" s="148"/>
      <c r="Q13" s="148"/>
      <c r="R13" s="148"/>
      <c r="S13" s="148"/>
      <c r="T13" s="222"/>
      <c r="U13" s="222"/>
      <c r="V13" s="148"/>
      <c r="W13" s="148"/>
      <c r="X13" s="222"/>
      <c r="Y13" s="2"/>
      <c r="Z13" s="2"/>
      <c r="AA13" s="2"/>
      <c r="AB13" s="222">
        <v>0</v>
      </c>
      <c r="AC13" s="222">
        <v>0</v>
      </c>
      <c r="AD13" s="222">
        <v>0</v>
      </c>
      <c r="AE13" s="222">
        <v>0</v>
      </c>
      <c r="AF13" s="222">
        <v>0</v>
      </c>
      <c r="AG13" s="222">
        <v>0</v>
      </c>
    </row>
    <row r="14" customFormat="1" ht="17.5" spans="1:33">
      <c r="A14" s="48">
        <f t="shared" si="1"/>
        <v>608</v>
      </c>
      <c r="B14" s="40"/>
      <c r="C14" s="31" t="s">
        <v>110</v>
      </c>
      <c r="D14" s="41" t="s">
        <v>132</v>
      </c>
      <c r="E14" s="42" t="s">
        <v>133</v>
      </c>
      <c r="F14" s="42" t="s">
        <v>134</v>
      </c>
      <c r="G14" s="424"/>
      <c r="H14" s="21"/>
      <c r="I14" s="21"/>
      <c r="J14" s="21"/>
      <c r="K14" s="21"/>
      <c r="L14" s="21"/>
      <c r="M14" s="21"/>
      <c r="N14" s="21"/>
      <c r="O14" s="112"/>
      <c r="P14" s="143"/>
      <c r="Q14" s="143"/>
      <c r="R14" s="143"/>
      <c r="S14" s="143"/>
      <c r="T14" s="112"/>
      <c r="U14" s="112"/>
      <c r="V14" s="143"/>
      <c r="W14" s="143"/>
      <c r="X14" s="112"/>
      <c r="Y14" s="12"/>
      <c r="Z14" s="12"/>
      <c r="AA14" s="12"/>
      <c r="AB14" s="112">
        <v>0</v>
      </c>
      <c r="AC14" s="112">
        <v>0</v>
      </c>
      <c r="AD14" s="112">
        <v>0</v>
      </c>
      <c r="AE14" s="112">
        <v>0</v>
      </c>
      <c r="AF14" s="112">
        <v>0</v>
      </c>
      <c r="AG14" s="112">
        <v>0</v>
      </c>
    </row>
    <row r="15" customFormat="1" ht="17.5" spans="1:33">
      <c r="A15" s="45"/>
      <c r="B15" s="35"/>
      <c r="C15" s="34"/>
      <c r="D15" s="36"/>
      <c r="E15" s="37"/>
      <c r="F15" s="37"/>
      <c r="G15" s="232"/>
      <c r="H15" s="117">
        <v>1</v>
      </c>
      <c r="I15" s="117">
        <v>1</v>
      </c>
      <c r="J15" s="39">
        <v>0</v>
      </c>
      <c r="K15" s="117">
        <v>1</v>
      </c>
      <c r="L15" s="39">
        <v>0</v>
      </c>
      <c r="M15" s="39">
        <v>0</v>
      </c>
      <c r="N15" s="39">
        <f>H15+I15*2+J15*4+K15*8+L15*16+M15*32</f>
        <v>11</v>
      </c>
      <c r="O15" s="222">
        <v>50</v>
      </c>
      <c r="P15" s="429" t="s">
        <v>860</v>
      </c>
      <c r="Q15" s="302" t="s">
        <v>618</v>
      </c>
      <c r="R15" s="429" t="s">
        <v>861</v>
      </c>
      <c r="S15" s="302" t="s">
        <v>719</v>
      </c>
      <c r="T15" s="429" t="s">
        <v>388</v>
      </c>
      <c r="U15" s="429" t="s">
        <v>388</v>
      </c>
      <c r="V15" s="429" t="s">
        <v>862</v>
      </c>
      <c r="W15" s="302" t="s">
        <v>618</v>
      </c>
      <c r="X15" s="429" t="s">
        <v>863</v>
      </c>
      <c r="Y15" s="454" t="s">
        <v>864</v>
      </c>
      <c r="Z15" s="429" t="s">
        <v>388</v>
      </c>
      <c r="AA15" s="429" t="s">
        <v>388</v>
      </c>
      <c r="AB15" s="429">
        <v>0</v>
      </c>
      <c r="AC15" s="429">
        <v>0</v>
      </c>
      <c r="AD15" s="429">
        <v>0</v>
      </c>
      <c r="AE15" s="429">
        <v>0</v>
      </c>
      <c r="AF15" s="429">
        <v>0</v>
      </c>
      <c r="AG15" s="429">
        <v>0</v>
      </c>
    </row>
    <row r="16" s="4" customFormat="1" ht="17.5" spans="1:33">
      <c r="A16" s="50">
        <f>A4</f>
        <v>608</v>
      </c>
      <c r="B16" s="51" t="s">
        <v>109</v>
      </c>
      <c r="C16" s="52" t="s">
        <v>110</v>
      </c>
      <c r="D16" s="53" t="s">
        <v>135</v>
      </c>
      <c r="E16" s="54" t="s">
        <v>136</v>
      </c>
      <c r="F16" s="54" t="s">
        <v>137</v>
      </c>
      <c r="G16" s="459"/>
      <c r="H16" s="56">
        <v>1</v>
      </c>
      <c r="I16" s="56">
        <v>1</v>
      </c>
      <c r="J16" s="56">
        <v>0</v>
      </c>
      <c r="K16" s="56">
        <v>1</v>
      </c>
      <c r="L16" s="56">
        <v>0</v>
      </c>
      <c r="M16" s="56">
        <v>0</v>
      </c>
      <c r="N16" s="56">
        <f t="shared" ref="N16:N17" si="2">H16+I16*2+J16*4+K16*8+L16*16+M16*32</f>
        <v>11</v>
      </c>
      <c r="O16" s="224">
        <v>50</v>
      </c>
      <c r="P16" s="304">
        <v>51.5</v>
      </c>
      <c r="Q16" s="304">
        <v>100</v>
      </c>
      <c r="R16" s="304">
        <v>52.5</v>
      </c>
      <c r="S16" s="304">
        <v>60</v>
      </c>
      <c r="T16" s="224">
        <v>0</v>
      </c>
      <c r="U16" s="224">
        <v>0</v>
      </c>
      <c r="V16" s="304">
        <v>47.5</v>
      </c>
      <c r="W16" s="304">
        <v>100</v>
      </c>
      <c r="X16" s="224">
        <v>45</v>
      </c>
      <c r="Y16" s="303">
        <v>60</v>
      </c>
      <c r="Z16" s="303">
        <v>0</v>
      </c>
      <c r="AA16" s="303">
        <v>0</v>
      </c>
      <c r="AB16" s="224">
        <v>0</v>
      </c>
      <c r="AC16" s="224">
        <v>0</v>
      </c>
      <c r="AD16" s="224">
        <v>0</v>
      </c>
      <c r="AE16" s="224">
        <v>0</v>
      </c>
      <c r="AF16" s="224">
        <v>0</v>
      </c>
      <c r="AG16" s="224">
        <v>0</v>
      </c>
    </row>
    <row r="17" customFormat="1" ht="17.5" spans="1:35">
      <c r="A17" s="45"/>
      <c r="B17" s="35"/>
      <c r="C17" s="34"/>
      <c r="D17" s="36"/>
      <c r="E17" s="37"/>
      <c r="F17" s="37"/>
      <c r="G17" s="232"/>
      <c r="H17" s="117">
        <v>1</v>
      </c>
      <c r="I17" s="117">
        <v>1</v>
      </c>
      <c r="J17" s="39">
        <v>0</v>
      </c>
      <c r="K17" s="117">
        <v>1</v>
      </c>
      <c r="L17" s="39">
        <v>0</v>
      </c>
      <c r="M17" s="39">
        <v>0</v>
      </c>
      <c r="N17" s="39">
        <f t="shared" si="2"/>
        <v>11</v>
      </c>
      <c r="O17" s="222">
        <v>50</v>
      </c>
      <c r="P17" s="429" t="s">
        <v>860</v>
      </c>
      <c r="Q17" s="302" t="s">
        <v>618</v>
      </c>
      <c r="R17" s="429" t="s">
        <v>861</v>
      </c>
      <c r="S17" s="302" t="s">
        <v>719</v>
      </c>
      <c r="T17" s="429" t="s">
        <v>388</v>
      </c>
      <c r="U17" s="429" t="s">
        <v>388</v>
      </c>
      <c r="V17" s="429" t="s">
        <v>862</v>
      </c>
      <c r="W17" s="302" t="s">
        <v>618</v>
      </c>
      <c r="X17" s="429" t="s">
        <v>863</v>
      </c>
      <c r="Y17" s="454" t="s">
        <v>864</v>
      </c>
      <c r="Z17" s="429" t="s">
        <v>388</v>
      </c>
      <c r="AA17" s="429" t="s">
        <v>388</v>
      </c>
      <c r="AB17" s="429">
        <v>0</v>
      </c>
      <c r="AC17" s="429">
        <v>0</v>
      </c>
      <c r="AD17" s="429">
        <v>0</v>
      </c>
      <c r="AE17" s="429">
        <v>0</v>
      </c>
      <c r="AF17" s="429">
        <v>0</v>
      </c>
      <c r="AG17" s="429">
        <v>0</v>
      </c>
      <c r="AH17" s="3"/>
      <c r="AI17" s="3"/>
    </row>
    <row r="18" s="4" customFormat="1" ht="17.5" spans="1:33">
      <c r="A18" s="50">
        <f>A4</f>
        <v>608</v>
      </c>
      <c r="B18" s="51" t="s">
        <v>109</v>
      </c>
      <c r="C18" s="52" t="s">
        <v>110</v>
      </c>
      <c r="D18" s="53" t="s">
        <v>138</v>
      </c>
      <c r="E18" s="54" t="s">
        <v>139</v>
      </c>
      <c r="F18" s="54" t="s">
        <v>140</v>
      </c>
      <c r="G18" s="459"/>
      <c r="H18" s="56">
        <v>1</v>
      </c>
      <c r="I18" s="56">
        <v>1</v>
      </c>
      <c r="J18" s="56">
        <v>0</v>
      </c>
      <c r="K18" s="56">
        <v>1</v>
      </c>
      <c r="L18" s="56">
        <v>0</v>
      </c>
      <c r="M18" s="56">
        <v>0</v>
      </c>
      <c r="N18" s="56">
        <f t="shared" ref="N18" si="3">H18+I18*2+J18*4+K18*8+L18*16+M18*32</f>
        <v>11</v>
      </c>
      <c r="O18" s="224">
        <v>50</v>
      </c>
      <c r="P18" s="304">
        <v>51.5</v>
      </c>
      <c r="Q18" s="304">
        <v>100</v>
      </c>
      <c r="R18" s="304">
        <v>52.5</v>
      </c>
      <c r="S18" s="304">
        <v>60</v>
      </c>
      <c r="T18" s="224">
        <v>0</v>
      </c>
      <c r="U18" s="224">
        <v>0</v>
      </c>
      <c r="V18" s="304">
        <v>47.5</v>
      </c>
      <c r="W18" s="304">
        <v>100</v>
      </c>
      <c r="X18" s="224">
        <v>45</v>
      </c>
      <c r="Y18" s="303">
        <v>60</v>
      </c>
      <c r="Z18" s="303">
        <v>0</v>
      </c>
      <c r="AA18" s="303">
        <v>0</v>
      </c>
      <c r="AB18" s="224">
        <v>0</v>
      </c>
      <c r="AC18" s="224">
        <v>0</v>
      </c>
      <c r="AD18" s="224">
        <v>0</v>
      </c>
      <c r="AE18" s="224">
        <v>0</v>
      </c>
      <c r="AF18" s="224">
        <v>0</v>
      </c>
      <c r="AG18" s="224">
        <v>0</v>
      </c>
    </row>
    <row r="19" s="2" customFormat="1" ht="17.5" spans="1:33">
      <c r="A19" s="34"/>
      <c r="B19" s="35"/>
      <c r="C19" s="34"/>
      <c r="D19" s="36"/>
      <c r="E19" s="37"/>
      <c r="F19" s="37"/>
      <c r="G19" s="232"/>
      <c r="H19" s="117">
        <v>1</v>
      </c>
      <c r="I19" s="117">
        <v>1</v>
      </c>
      <c r="J19" s="39">
        <v>0</v>
      </c>
      <c r="K19" s="117">
        <v>1</v>
      </c>
      <c r="L19" s="117">
        <v>1</v>
      </c>
      <c r="M19" s="39">
        <v>0</v>
      </c>
      <c r="N19" s="39">
        <f t="shared" ref="N19:N30" si="4">H19+I19*2+J19*4+K19*8+L19*16+M19*32</f>
        <v>27</v>
      </c>
      <c r="O19" s="222">
        <v>50</v>
      </c>
      <c r="P19" s="429" t="s">
        <v>865</v>
      </c>
      <c r="Q19" s="148" t="s">
        <v>866</v>
      </c>
      <c r="R19" s="429" t="s">
        <v>431</v>
      </c>
      <c r="S19" s="148" t="s">
        <v>866</v>
      </c>
      <c r="T19" s="429" t="s">
        <v>388</v>
      </c>
      <c r="U19" s="429" t="s">
        <v>388</v>
      </c>
      <c r="V19" s="429" t="s">
        <v>867</v>
      </c>
      <c r="W19" s="148" t="s">
        <v>866</v>
      </c>
      <c r="X19" s="406">
        <v>47.5</v>
      </c>
      <c r="Y19" s="148" t="s">
        <v>866</v>
      </c>
      <c r="Z19" s="429" t="s">
        <v>388</v>
      </c>
      <c r="AA19" s="429" t="s">
        <v>388</v>
      </c>
      <c r="AB19" s="429">
        <v>0</v>
      </c>
      <c r="AC19" s="429">
        <v>0</v>
      </c>
      <c r="AD19" s="429">
        <v>0</v>
      </c>
      <c r="AE19" s="429">
        <v>0</v>
      </c>
      <c r="AF19" s="429">
        <v>0</v>
      </c>
      <c r="AG19" s="429">
        <v>0</v>
      </c>
    </row>
    <row r="20" s="468" customFormat="1" ht="17.5" spans="1:33">
      <c r="A20" s="31">
        <f>A4</f>
        <v>608</v>
      </c>
      <c r="B20" s="40" t="s">
        <v>120</v>
      </c>
      <c r="C20" s="31" t="s">
        <v>146</v>
      </c>
      <c r="D20" s="41" t="s">
        <v>109</v>
      </c>
      <c r="E20" s="42" t="s">
        <v>147</v>
      </c>
      <c r="F20" s="42" t="s">
        <v>148</v>
      </c>
      <c r="G20" s="424"/>
      <c r="H20" s="21">
        <v>1</v>
      </c>
      <c r="I20" s="21">
        <v>1</v>
      </c>
      <c r="J20" s="21">
        <v>0</v>
      </c>
      <c r="K20" s="21">
        <v>1</v>
      </c>
      <c r="L20" s="21">
        <v>1</v>
      </c>
      <c r="M20" s="21">
        <v>0</v>
      </c>
      <c r="N20" s="21">
        <f t="shared" si="4"/>
        <v>27</v>
      </c>
      <c r="O20" s="112">
        <v>50</v>
      </c>
      <c r="P20" s="143">
        <v>50.2</v>
      </c>
      <c r="Q20" s="234">
        <v>100</v>
      </c>
      <c r="R20" s="143">
        <v>51.5</v>
      </c>
      <c r="S20" s="234">
        <v>100</v>
      </c>
      <c r="T20" s="112">
        <v>0</v>
      </c>
      <c r="U20" s="112">
        <v>0</v>
      </c>
      <c r="V20" s="112">
        <v>49.8</v>
      </c>
      <c r="W20" s="223">
        <v>100</v>
      </c>
      <c r="X20" s="112">
        <v>47.5</v>
      </c>
      <c r="Y20" s="223">
        <v>100</v>
      </c>
      <c r="Z20" s="112">
        <v>0</v>
      </c>
      <c r="AA20" s="112">
        <v>0</v>
      </c>
      <c r="AB20" s="112">
        <v>0</v>
      </c>
      <c r="AC20" s="112">
        <v>0</v>
      </c>
      <c r="AD20" s="112">
        <v>0</v>
      </c>
      <c r="AE20" s="112">
        <v>0</v>
      </c>
      <c r="AF20" s="112">
        <v>0</v>
      </c>
      <c r="AG20" s="112">
        <v>0</v>
      </c>
    </row>
    <row r="21" s="3" customFormat="1" ht="17.5" spans="1:33">
      <c r="A21" s="34"/>
      <c r="B21" s="35"/>
      <c r="C21" s="34"/>
      <c r="D21" s="36"/>
      <c r="E21" s="37"/>
      <c r="F21" s="37"/>
      <c r="G21" s="232"/>
      <c r="H21" s="117">
        <v>1</v>
      </c>
      <c r="I21" s="117">
        <v>1</v>
      </c>
      <c r="J21" s="39">
        <v>0</v>
      </c>
      <c r="K21" s="117">
        <v>1</v>
      </c>
      <c r="L21" s="117">
        <v>1</v>
      </c>
      <c r="M21" s="39">
        <v>0</v>
      </c>
      <c r="N21" s="39">
        <f t="shared" si="4"/>
        <v>27</v>
      </c>
      <c r="O21" s="222">
        <v>50</v>
      </c>
      <c r="P21" s="429" t="s">
        <v>868</v>
      </c>
      <c r="Q21" s="148" t="s">
        <v>869</v>
      </c>
      <c r="R21" s="429" t="s">
        <v>431</v>
      </c>
      <c r="S21" s="148" t="s">
        <v>870</v>
      </c>
      <c r="T21" s="429" t="s">
        <v>388</v>
      </c>
      <c r="U21" s="429" t="s">
        <v>388</v>
      </c>
      <c r="V21" s="429" t="s">
        <v>867</v>
      </c>
      <c r="W21" s="148" t="s">
        <v>869</v>
      </c>
      <c r="X21" s="429" t="s">
        <v>313</v>
      </c>
      <c r="Y21" s="148" t="s">
        <v>871</v>
      </c>
      <c r="Z21" s="429" t="s">
        <v>388</v>
      </c>
      <c r="AA21" s="429" t="s">
        <v>388</v>
      </c>
      <c r="AB21" s="429">
        <v>0</v>
      </c>
      <c r="AC21" s="429">
        <v>0</v>
      </c>
      <c r="AD21" s="429">
        <v>0</v>
      </c>
      <c r="AE21" s="429">
        <v>0</v>
      </c>
      <c r="AF21" s="429">
        <v>0</v>
      </c>
      <c r="AG21" s="429">
        <v>0</v>
      </c>
    </row>
    <row r="22" customFormat="1" ht="17.5" spans="1:33">
      <c r="A22" s="31">
        <f>A4</f>
        <v>608</v>
      </c>
      <c r="B22" s="40" t="s">
        <v>120</v>
      </c>
      <c r="C22" s="31" t="s">
        <v>146</v>
      </c>
      <c r="D22" s="41" t="s">
        <v>120</v>
      </c>
      <c r="E22" s="42" t="s">
        <v>152</v>
      </c>
      <c r="F22" s="42" t="s">
        <v>153</v>
      </c>
      <c r="G22" s="424"/>
      <c r="H22" s="21">
        <v>1</v>
      </c>
      <c r="I22" s="21">
        <v>1</v>
      </c>
      <c r="J22" s="21">
        <v>0</v>
      </c>
      <c r="K22" s="21">
        <v>1</v>
      </c>
      <c r="L22" s="21">
        <v>1</v>
      </c>
      <c r="M22" s="21">
        <v>0</v>
      </c>
      <c r="N22" s="21">
        <f t="shared" si="4"/>
        <v>27</v>
      </c>
      <c r="O22" s="112">
        <v>50</v>
      </c>
      <c r="P22" s="143">
        <v>50.2</v>
      </c>
      <c r="Q22" s="234">
        <v>150</v>
      </c>
      <c r="R22" s="143">
        <v>51.5</v>
      </c>
      <c r="S22" s="234">
        <v>1000</v>
      </c>
      <c r="T22" s="112">
        <v>0</v>
      </c>
      <c r="U22" s="112">
        <v>0</v>
      </c>
      <c r="V22" s="143">
        <v>49.8</v>
      </c>
      <c r="W22" s="234">
        <v>150</v>
      </c>
      <c r="X22" s="112">
        <v>47.5</v>
      </c>
      <c r="Y22" s="19">
        <v>4000</v>
      </c>
      <c r="Z22" s="12">
        <v>0</v>
      </c>
      <c r="AA22" s="12">
        <v>0</v>
      </c>
      <c r="AB22" s="112">
        <v>0</v>
      </c>
      <c r="AC22" s="112">
        <v>0</v>
      </c>
      <c r="AD22" s="112">
        <v>0</v>
      </c>
      <c r="AE22" s="112">
        <v>0</v>
      </c>
      <c r="AF22" s="112">
        <v>0</v>
      </c>
      <c r="AG22" s="112">
        <v>0</v>
      </c>
    </row>
    <row r="23" s="2" customFormat="1" ht="17.5" spans="1:33">
      <c r="A23" s="34"/>
      <c r="B23" s="35"/>
      <c r="C23" s="34"/>
      <c r="D23" s="36"/>
      <c r="E23" s="37"/>
      <c r="F23" s="37"/>
      <c r="G23" s="232"/>
      <c r="H23" s="39">
        <v>0</v>
      </c>
      <c r="I23" s="117">
        <v>1</v>
      </c>
      <c r="J23" s="39">
        <v>0</v>
      </c>
      <c r="K23" s="39">
        <v>0</v>
      </c>
      <c r="L23" s="117">
        <v>1</v>
      </c>
      <c r="M23" s="39">
        <v>0</v>
      </c>
      <c r="N23" s="39">
        <f t="shared" si="4"/>
        <v>18</v>
      </c>
      <c r="O23" s="222">
        <v>50</v>
      </c>
      <c r="P23" s="471" t="s">
        <v>388</v>
      </c>
      <c r="Q23" s="471" t="s">
        <v>388</v>
      </c>
      <c r="R23" s="471" t="s">
        <v>431</v>
      </c>
      <c r="S23" s="148" t="s">
        <v>870</v>
      </c>
      <c r="T23" s="471" t="s">
        <v>388</v>
      </c>
      <c r="U23" s="471" t="s">
        <v>388</v>
      </c>
      <c r="V23" s="471" t="s">
        <v>388</v>
      </c>
      <c r="W23" s="471" t="s">
        <v>388</v>
      </c>
      <c r="X23" s="471">
        <v>47.5</v>
      </c>
      <c r="Y23" s="148" t="s">
        <v>871</v>
      </c>
      <c r="Z23" s="471" t="s">
        <v>388</v>
      </c>
      <c r="AA23" s="471" t="s">
        <v>388</v>
      </c>
      <c r="AB23" s="471">
        <v>0</v>
      </c>
      <c r="AC23" s="471">
        <v>0</v>
      </c>
      <c r="AD23" s="471">
        <v>0</v>
      </c>
      <c r="AE23" s="471">
        <v>0</v>
      </c>
      <c r="AF23" s="471">
        <v>0</v>
      </c>
      <c r="AG23" s="471">
        <v>0</v>
      </c>
    </row>
    <row r="24" customFormat="1" ht="17.5" spans="1:33">
      <c r="A24" s="31">
        <f>A4</f>
        <v>608</v>
      </c>
      <c r="B24" s="40" t="s">
        <v>120</v>
      </c>
      <c r="C24" s="31" t="s">
        <v>146</v>
      </c>
      <c r="D24" s="41" t="s">
        <v>126</v>
      </c>
      <c r="E24" s="42" t="s">
        <v>154</v>
      </c>
      <c r="F24" s="42" t="s">
        <v>155</v>
      </c>
      <c r="G24" s="424"/>
      <c r="H24" s="21">
        <v>0</v>
      </c>
      <c r="I24" s="21">
        <v>1</v>
      </c>
      <c r="J24" s="21">
        <v>0</v>
      </c>
      <c r="K24" s="21">
        <v>0</v>
      </c>
      <c r="L24" s="21">
        <v>1</v>
      </c>
      <c r="M24" s="21">
        <v>0</v>
      </c>
      <c r="N24" s="21">
        <f t="shared" si="4"/>
        <v>18</v>
      </c>
      <c r="O24" s="112">
        <v>50</v>
      </c>
      <c r="P24" s="143">
        <v>51.5</v>
      </c>
      <c r="Q24" s="143">
        <v>1000</v>
      </c>
      <c r="R24" s="143">
        <v>51.5</v>
      </c>
      <c r="S24" s="234">
        <v>1000</v>
      </c>
      <c r="T24" s="112">
        <v>0</v>
      </c>
      <c r="U24" s="112">
        <v>0</v>
      </c>
      <c r="V24" s="112">
        <v>47.5</v>
      </c>
      <c r="W24" s="12">
        <v>4000</v>
      </c>
      <c r="X24" s="112">
        <v>47.5</v>
      </c>
      <c r="Y24" s="19">
        <v>4000</v>
      </c>
      <c r="Z24" s="12">
        <v>0</v>
      </c>
      <c r="AA24" s="12">
        <v>0</v>
      </c>
      <c r="AB24" s="112">
        <v>0</v>
      </c>
      <c r="AC24" s="112">
        <v>0</v>
      </c>
      <c r="AD24" s="112">
        <v>0</v>
      </c>
      <c r="AE24" s="112">
        <v>0</v>
      </c>
      <c r="AF24" s="112">
        <v>0</v>
      </c>
      <c r="AG24" s="112">
        <v>0</v>
      </c>
    </row>
    <row r="25" s="2" customFormat="1" ht="17.5" spans="1:33">
      <c r="A25" s="34"/>
      <c r="B25" s="35"/>
      <c r="C25" s="34"/>
      <c r="D25" s="36"/>
      <c r="E25" s="37"/>
      <c r="F25" s="37"/>
      <c r="G25" s="232"/>
      <c r="H25" s="39">
        <v>0</v>
      </c>
      <c r="I25" s="117">
        <v>1</v>
      </c>
      <c r="J25" s="39">
        <v>0</v>
      </c>
      <c r="K25" s="39">
        <v>0</v>
      </c>
      <c r="L25" s="117">
        <v>1</v>
      </c>
      <c r="M25" s="39">
        <v>0</v>
      </c>
      <c r="N25" s="39">
        <f t="shared" si="4"/>
        <v>18</v>
      </c>
      <c r="O25" s="222">
        <v>50</v>
      </c>
      <c r="P25" s="429" t="s">
        <v>865</v>
      </c>
      <c r="Q25" s="148" t="s">
        <v>866</v>
      </c>
      <c r="R25" s="429" t="s">
        <v>431</v>
      </c>
      <c r="S25" s="148" t="s">
        <v>866</v>
      </c>
      <c r="T25" s="247" t="s">
        <v>388</v>
      </c>
      <c r="U25" s="247" t="s">
        <v>388</v>
      </c>
      <c r="V25" s="429" t="s">
        <v>867</v>
      </c>
      <c r="W25" s="148" t="s">
        <v>866</v>
      </c>
      <c r="X25" s="406">
        <v>47.5</v>
      </c>
      <c r="Y25" s="148" t="s">
        <v>866</v>
      </c>
      <c r="Z25" s="247" t="s">
        <v>388</v>
      </c>
      <c r="AA25" s="247" t="s">
        <v>388</v>
      </c>
      <c r="AB25" s="247">
        <v>0</v>
      </c>
      <c r="AC25" s="247">
        <v>0</v>
      </c>
      <c r="AD25" s="247">
        <v>0</v>
      </c>
      <c r="AE25" s="247">
        <v>0</v>
      </c>
      <c r="AF25" s="247">
        <v>0</v>
      </c>
      <c r="AG25" s="247">
        <v>0</v>
      </c>
    </row>
    <row r="26" customFormat="1" ht="17.5" spans="1:33">
      <c r="A26" s="31">
        <f>A4</f>
        <v>608</v>
      </c>
      <c r="B26" s="40" t="s">
        <v>120</v>
      </c>
      <c r="C26" s="31" t="s">
        <v>146</v>
      </c>
      <c r="D26" s="41" t="s">
        <v>129</v>
      </c>
      <c r="E26" s="42" t="s">
        <v>156</v>
      </c>
      <c r="F26" s="42" t="s">
        <v>157</v>
      </c>
      <c r="G26" s="424"/>
      <c r="H26" s="21">
        <v>0</v>
      </c>
      <c r="I26" s="21">
        <v>1</v>
      </c>
      <c r="J26" s="21">
        <v>0</v>
      </c>
      <c r="K26" s="21">
        <v>0</v>
      </c>
      <c r="L26" s="21">
        <v>1</v>
      </c>
      <c r="M26" s="21">
        <v>0</v>
      </c>
      <c r="N26" s="21">
        <f t="shared" si="4"/>
        <v>18</v>
      </c>
      <c r="O26" s="112">
        <v>50</v>
      </c>
      <c r="P26" s="143">
        <v>50.2</v>
      </c>
      <c r="Q26" s="234">
        <v>100</v>
      </c>
      <c r="R26" s="143">
        <v>51.5</v>
      </c>
      <c r="S26" s="234">
        <v>100</v>
      </c>
      <c r="T26" s="112">
        <v>0</v>
      </c>
      <c r="U26" s="112">
        <v>0</v>
      </c>
      <c r="V26" s="112">
        <v>49.8</v>
      </c>
      <c r="W26" s="19">
        <v>100</v>
      </c>
      <c r="X26" s="112">
        <v>47.5</v>
      </c>
      <c r="Y26" s="19">
        <v>100</v>
      </c>
      <c r="Z26" s="12">
        <v>0</v>
      </c>
      <c r="AA26" s="12">
        <v>0</v>
      </c>
      <c r="AB26" s="112">
        <v>0</v>
      </c>
      <c r="AC26" s="112">
        <v>0</v>
      </c>
      <c r="AD26" s="112">
        <v>0</v>
      </c>
      <c r="AE26" s="112">
        <v>0</v>
      </c>
      <c r="AF26" s="112">
        <v>0</v>
      </c>
      <c r="AG26" s="112">
        <v>0</v>
      </c>
    </row>
    <row r="27" s="3" customFormat="1" ht="17.5" spans="1:33">
      <c r="A27" s="45"/>
      <c r="B27" s="35"/>
      <c r="C27" s="34"/>
      <c r="D27" s="36"/>
      <c r="E27" s="37"/>
      <c r="F27" s="37"/>
      <c r="G27" s="232"/>
      <c r="H27" s="117">
        <v>1</v>
      </c>
      <c r="I27" s="117">
        <v>1</v>
      </c>
      <c r="J27" s="39">
        <v>0</v>
      </c>
      <c r="K27" s="117">
        <v>1</v>
      </c>
      <c r="L27" s="117">
        <v>1</v>
      </c>
      <c r="M27" s="39">
        <v>0</v>
      </c>
      <c r="N27" s="39">
        <f t="shared" si="4"/>
        <v>27</v>
      </c>
      <c r="O27" s="222">
        <v>50</v>
      </c>
      <c r="P27" s="429" t="s">
        <v>868</v>
      </c>
      <c r="Q27" s="148" t="s">
        <v>869</v>
      </c>
      <c r="R27" s="429" t="s">
        <v>431</v>
      </c>
      <c r="S27" s="148" t="s">
        <v>870</v>
      </c>
      <c r="T27" s="429" t="s">
        <v>388</v>
      </c>
      <c r="U27" s="429" t="s">
        <v>388</v>
      </c>
      <c r="V27" s="429" t="s">
        <v>867</v>
      </c>
      <c r="W27" s="148" t="s">
        <v>869</v>
      </c>
      <c r="X27" s="429" t="s">
        <v>313</v>
      </c>
      <c r="Y27" s="148" t="s">
        <v>871</v>
      </c>
      <c r="Z27" s="429" t="s">
        <v>388</v>
      </c>
      <c r="AA27" s="429" t="s">
        <v>388</v>
      </c>
      <c r="AB27" s="222">
        <v>0</v>
      </c>
      <c r="AC27" s="222">
        <v>0</v>
      </c>
      <c r="AD27" s="222">
        <v>0</v>
      </c>
      <c r="AE27" s="222">
        <v>0</v>
      </c>
      <c r="AF27" s="222">
        <v>0</v>
      </c>
      <c r="AG27" s="222">
        <v>0</v>
      </c>
    </row>
    <row r="28" customFormat="1" ht="17.5" spans="1:33">
      <c r="A28" s="57">
        <f>A6</f>
        <v>608</v>
      </c>
      <c r="B28" s="58" t="s">
        <v>120</v>
      </c>
      <c r="C28" s="59" t="s">
        <v>146</v>
      </c>
      <c r="D28" s="60" t="s">
        <v>132</v>
      </c>
      <c r="E28" s="61" t="s">
        <v>158</v>
      </c>
      <c r="F28" s="61" t="s">
        <v>159</v>
      </c>
      <c r="G28" s="424"/>
      <c r="H28" s="21">
        <v>1</v>
      </c>
      <c r="I28" s="21">
        <v>1</v>
      </c>
      <c r="J28" s="21">
        <v>0</v>
      </c>
      <c r="K28" s="21">
        <v>1</v>
      </c>
      <c r="L28" s="21">
        <v>1</v>
      </c>
      <c r="M28" s="21">
        <v>0</v>
      </c>
      <c r="N28" s="21">
        <f t="shared" si="4"/>
        <v>27</v>
      </c>
      <c r="O28" s="112">
        <v>50</v>
      </c>
      <c r="P28" s="143">
        <v>50.2</v>
      </c>
      <c r="Q28" s="234">
        <v>150</v>
      </c>
      <c r="R28" s="143">
        <v>51.5</v>
      </c>
      <c r="S28" s="234">
        <v>1000</v>
      </c>
      <c r="T28" s="112">
        <v>0</v>
      </c>
      <c r="U28" s="112">
        <v>0</v>
      </c>
      <c r="V28" s="143">
        <v>49.8</v>
      </c>
      <c r="W28" s="234">
        <v>150</v>
      </c>
      <c r="X28" s="112">
        <v>47.5</v>
      </c>
      <c r="Y28" s="19">
        <v>4000</v>
      </c>
      <c r="Z28" s="12">
        <v>0</v>
      </c>
      <c r="AA28" s="12">
        <v>0</v>
      </c>
      <c r="AB28" s="112">
        <v>0</v>
      </c>
      <c r="AC28" s="112">
        <v>0</v>
      </c>
      <c r="AD28" s="112">
        <v>0</v>
      </c>
      <c r="AE28" s="112">
        <v>0</v>
      </c>
      <c r="AF28" s="112">
        <v>0</v>
      </c>
      <c r="AG28" s="112">
        <v>0</v>
      </c>
    </row>
    <row r="29" s="3" customFormat="1" ht="17.5" spans="1:33">
      <c r="A29" s="34"/>
      <c r="B29" s="35"/>
      <c r="C29" s="34"/>
      <c r="D29" s="36"/>
      <c r="E29" s="37"/>
      <c r="F29" s="37"/>
      <c r="G29" s="232"/>
      <c r="H29" s="117">
        <v>1</v>
      </c>
      <c r="I29" s="117">
        <v>1</v>
      </c>
      <c r="J29" s="39">
        <v>0</v>
      </c>
      <c r="K29" s="117">
        <v>1</v>
      </c>
      <c r="L29" s="117">
        <v>1</v>
      </c>
      <c r="M29" s="39">
        <v>0</v>
      </c>
      <c r="N29" s="39">
        <f t="shared" si="4"/>
        <v>27</v>
      </c>
      <c r="O29" s="222">
        <v>50</v>
      </c>
      <c r="P29" s="429" t="s">
        <v>868</v>
      </c>
      <c r="Q29" s="148" t="s">
        <v>869</v>
      </c>
      <c r="R29" s="429" t="s">
        <v>431</v>
      </c>
      <c r="S29" s="148" t="s">
        <v>870</v>
      </c>
      <c r="T29" s="429" t="s">
        <v>388</v>
      </c>
      <c r="U29" s="429" t="s">
        <v>388</v>
      </c>
      <c r="V29" s="429" t="s">
        <v>867</v>
      </c>
      <c r="W29" s="148" t="s">
        <v>869</v>
      </c>
      <c r="X29" s="429" t="s">
        <v>313</v>
      </c>
      <c r="Y29" s="148" t="s">
        <v>871</v>
      </c>
      <c r="Z29" s="429" t="s">
        <v>388</v>
      </c>
      <c r="AA29" s="429" t="s">
        <v>388</v>
      </c>
      <c r="AB29" s="222">
        <v>0</v>
      </c>
      <c r="AC29" s="222">
        <v>0</v>
      </c>
      <c r="AD29" s="222">
        <v>0</v>
      </c>
      <c r="AE29" s="222">
        <v>0</v>
      </c>
      <c r="AF29" s="222">
        <v>0</v>
      </c>
      <c r="AG29" s="222">
        <v>0</v>
      </c>
    </row>
    <row r="30" s="5" customFormat="1" ht="17.5" spans="1:33">
      <c r="A30" s="59">
        <f>A6</f>
        <v>608</v>
      </c>
      <c r="B30" s="58" t="s">
        <v>120</v>
      </c>
      <c r="C30" s="59" t="s">
        <v>146</v>
      </c>
      <c r="D30" s="60" t="s">
        <v>135</v>
      </c>
      <c r="E30" s="61" t="s">
        <v>160</v>
      </c>
      <c r="F30" s="61" t="s">
        <v>161</v>
      </c>
      <c r="G30" s="235"/>
      <c r="H30" s="21">
        <v>1</v>
      </c>
      <c r="I30" s="21">
        <v>1</v>
      </c>
      <c r="J30" s="21">
        <v>0</v>
      </c>
      <c r="K30" s="21">
        <v>1</v>
      </c>
      <c r="L30" s="21">
        <v>1</v>
      </c>
      <c r="M30" s="21">
        <v>0</v>
      </c>
      <c r="N30" s="21">
        <f t="shared" si="4"/>
        <v>27</v>
      </c>
      <c r="O30" s="112">
        <v>50</v>
      </c>
      <c r="P30" s="143">
        <v>50.2</v>
      </c>
      <c r="Q30" s="234">
        <v>150</v>
      </c>
      <c r="R30" s="143">
        <v>51.5</v>
      </c>
      <c r="S30" s="234">
        <v>1000</v>
      </c>
      <c r="T30" s="112">
        <v>0</v>
      </c>
      <c r="U30" s="112">
        <v>0</v>
      </c>
      <c r="V30" s="143">
        <v>49.8</v>
      </c>
      <c r="W30" s="234">
        <v>150</v>
      </c>
      <c r="X30" s="112">
        <v>47.5</v>
      </c>
      <c r="Y30" s="19">
        <v>4000</v>
      </c>
      <c r="Z30" s="12">
        <v>0</v>
      </c>
      <c r="AA30" s="12">
        <v>0</v>
      </c>
      <c r="AB30" s="223">
        <v>0</v>
      </c>
      <c r="AC30" s="223">
        <v>0</v>
      </c>
      <c r="AD30" s="223">
        <v>0</v>
      </c>
      <c r="AE30" s="223">
        <v>0</v>
      </c>
      <c r="AF30" s="223">
        <v>0</v>
      </c>
      <c r="AG30" s="223">
        <v>0</v>
      </c>
    </row>
    <row r="31" s="2" customFormat="1" ht="17.5" spans="1:33">
      <c r="A31" s="34"/>
      <c r="B31" s="35"/>
      <c r="C31" s="34"/>
      <c r="D31" s="36"/>
      <c r="E31" s="37" t="s">
        <v>162</v>
      </c>
      <c r="F31" s="37" t="s">
        <v>163</v>
      </c>
      <c r="G31" s="232"/>
      <c r="H31" s="49">
        <v>1</v>
      </c>
      <c r="I31" s="49">
        <v>0</v>
      </c>
      <c r="J31" s="49">
        <v>0</v>
      </c>
      <c r="K31" s="49">
        <v>1</v>
      </c>
      <c r="L31" s="49">
        <v>0</v>
      </c>
      <c r="M31" s="49">
        <v>0</v>
      </c>
      <c r="N31" s="49">
        <f t="shared" ref="N31:N36" si="5">H31+I31*2+J31*4+K31*8+L31*16+M31*32</f>
        <v>9</v>
      </c>
      <c r="O31" s="222">
        <v>50</v>
      </c>
      <c r="P31" s="148">
        <v>52</v>
      </c>
      <c r="Q31" s="148" t="s">
        <v>636</v>
      </c>
      <c r="R31" s="148" t="s">
        <v>181</v>
      </c>
      <c r="S31" s="148" t="s">
        <v>181</v>
      </c>
      <c r="T31" s="222" t="s">
        <v>181</v>
      </c>
      <c r="U31" s="222" t="s">
        <v>181</v>
      </c>
      <c r="V31" s="222">
        <v>47</v>
      </c>
      <c r="W31" s="2" t="s">
        <v>635</v>
      </c>
      <c r="X31" s="222" t="s">
        <v>181</v>
      </c>
      <c r="Y31" s="2" t="s">
        <v>181</v>
      </c>
      <c r="Z31" s="2" t="s">
        <v>181</v>
      </c>
      <c r="AA31" s="2" t="s">
        <v>181</v>
      </c>
      <c r="AB31" s="222">
        <v>0</v>
      </c>
      <c r="AC31" s="222">
        <v>0</v>
      </c>
      <c r="AD31" s="222">
        <v>0</v>
      </c>
      <c r="AE31" s="222">
        <v>0</v>
      </c>
      <c r="AF31" s="222">
        <v>0</v>
      </c>
      <c r="AG31" s="222">
        <v>0</v>
      </c>
    </row>
    <row r="32" ht="17.5" spans="1:33">
      <c r="A32" s="31">
        <f>A4</f>
        <v>608</v>
      </c>
      <c r="B32" s="40" t="s">
        <v>126</v>
      </c>
      <c r="C32" s="31" t="s">
        <v>164</v>
      </c>
      <c r="D32" s="41" t="s">
        <v>109</v>
      </c>
      <c r="E32" s="42" t="s">
        <v>165</v>
      </c>
      <c r="F32" s="42" t="s">
        <v>163</v>
      </c>
      <c r="G32" s="424"/>
      <c r="H32" s="21">
        <v>1</v>
      </c>
      <c r="I32" s="21">
        <v>0</v>
      </c>
      <c r="J32" s="21">
        <v>0</v>
      </c>
      <c r="K32" s="21">
        <v>1</v>
      </c>
      <c r="L32" s="21">
        <v>0</v>
      </c>
      <c r="M32" s="21">
        <v>0</v>
      </c>
      <c r="N32" s="21">
        <f t="shared" si="5"/>
        <v>9</v>
      </c>
      <c r="O32" s="112">
        <v>50</v>
      </c>
      <c r="P32" s="143">
        <v>52</v>
      </c>
      <c r="Q32" s="143">
        <v>100</v>
      </c>
      <c r="R32" s="143">
        <v>55</v>
      </c>
      <c r="S32" s="143">
        <v>60</v>
      </c>
      <c r="T32" s="112">
        <v>0</v>
      </c>
      <c r="U32" s="112">
        <v>0</v>
      </c>
      <c r="V32" s="143">
        <v>47</v>
      </c>
      <c r="W32" s="143">
        <v>1200</v>
      </c>
      <c r="X32" s="112">
        <v>45</v>
      </c>
      <c r="Y32" s="12">
        <v>100</v>
      </c>
      <c r="Z32" s="12">
        <v>0</v>
      </c>
      <c r="AA32" s="12">
        <v>0</v>
      </c>
      <c r="AB32" s="112">
        <v>0</v>
      </c>
      <c r="AC32" s="112">
        <v>0</v>
      </c>
      <c r="AD32" s="112">
        <v>0</v>
      </c>
      <c r="AE32" s="112">
        <v>0</v>
      </c>
      <c r="AF32" s="112">
        <v>0</v>
      </c>
      <c r="AG32" s="112">
        <v>0</v>
      </c>
    </row>
    <row r="33" s="2" customFormat="1" ht="17.5" spans="1:33">
      <c r="A33" s="34"/>
      <c r="B33" s="35"/>
      <c r="C33" s="34"/>
      <c r="D33" s="36"/>
      <c r="E33" s="37" t="s">
        <v>162</v>
      </c>
      <c r="F33" s="37"/>
      <c r="G33" s="232"/>
      <c r="H33" s="49">
        <v>1</v>
      </c>
      <c r="I33" s="49">
        <v>0</v>
      </c>
      <c r="J33" s="49">
        <v>0</v>
      </c>
      <c r="K33" s="49">
        <v>1</v>
      </c>
      <c r="L33" s="49">
        <v>0</v>
      </c>
      <c r="M33" s="49">
        <v>0</v>
      </c>
      <c r="N33" s="49">
        <f t="shared" si="5"/>
        <v>9</v>
      </c>
      <c r="O33" s="222">
        <v>50</v>
      </c>
      <c r="P33" s="148">
        <v>52</v>
      </c>
      <c r="Q33" s="148" t="s">
        <v>636</v>
      </c>
      <c r="R33" s="148" t="s">
        <v>181</v>
      </c>
      <c r="S33" s="148" t="s">
        <v>181</v>
      </c>
      <c r="T33" s="222" t="s">
        <v>181</v>
      </c>
      <c r="U33" s="222" t="s">
        <v>181</v>
      </c>
      <c r="V33" s="222">
        <v>47</v>
      </c>
      <c r="W33" s="2" t="s">
        <v>635</v>
      </c>
      <c r="X33" s="222" t="s">
        <v>181</v>
      </c>
      <c r="Y33" s="2" t="s">
        <v>181</v>
      </c>
      <c r="Z33" s="2" t="s">
        <v>181</v>
      </c>
      <c r="AA33" s="2" t="s">
        <v>181</v>
      </c>
      <c r="AB33" s="222">
        <v>0</v>
      </c>
      <c r="AC33" s="222">
        <v>0</v>
      </c>
      <c r="AD33" s="222">
        <v>0</v>
      </c>
      <c r="AE33" s="222">
        <v>0</v>
      </c>
      <c r="AF33" s="222">
        <v>0</v>
      </c>
      <c r="AG33" s="222">
        <v>0</v>
      </c>
    </row>
    <row r="34" ht="17.5" spans="1:33">
      <c r="A34" s="31">
        <f>A32</f>
        <v>608</v>
      </c>
      <c r="B34" s="40" t="s">
        <v>126</v>
      </c>
      <c r="C34" s="31" t="s">
        <v>164</v>
      </c>
      <c r="D34" s="41" t="s">
        <v>166</v>
      </c>
      <c r="E34" s="42" t="s">
        <v>167</v>
      </c>
      <c r="F34" s="42" t="s">
        <v>168</v>
      </c>
      <c r="G34" s="424"/>
      <c r="H34" s="21">
        <v>1</v>
      </c>
      <c r="I34" s="21">
        <v>0</v>
      </c>
      <c r="J34" s="21">
        <v>0</v>
      </c>
      <c r="K34" s="21">
        <v>1</v>
      </c>
      <c r="L34" s="21">
        <v>0</v>
      </c>
      <c r="M34" s="21">
        <v>0</v>
      </c>
      <c r="N34" s="21">
        <f t="shared" si="5"/>
        <v>9</v>
      </c>
      <c r="O34" s="112">
        <v>50</v>
      </c>
      <c r="P34" s="143">
        <v>52</v>
      </c>
      <c r="Q34" s="143">
        <v>140</v>
      </c>
      <c r="R34" s="143">
        <v>52</v>
      </c>
      <c r="S34" s="143">
        <v>140</v>
      </c>
      <c r="T34" s="112">
        <v>0</v>
      </c>
      <c r="U34" s="112">
        <v>0</v>
      </c>
      <c r="V34" s="143">
        <v>47</v>
      </c>
      <c r="W34" s="143">
        <v>1000</v>
      </c>
      <c r="X34" s="143">
        <v>47</v>
      </c>
      <c r="Y34" s="143">
        <v>1000</v>
      </c>
      <c r="Z34" s="12">
        <v>0</v>
      </c>
      <c r="AA34" s="12">
        <v>0</v>
      </c>
      <c r="AB34" s="112">
        <v>0</v>
      </c>
      <c r="AC34" s="112">
        <v>0</v>
      </c>
      <c r="AD34" s="112">
        <v>0</v>
      </c>
      <c r="AE34" s="112">
        <v>0</v>
      </c>
      <c r="AF34" s="112">
        <v>0</v>
      </c>
      <c r="AG34" s="112">
        <v>0</v>
      </c>
    </row>
    <row r="35" s="2" customFormat="1" ht="17.5" spans="1:33">
      <c r="A35" s="34"/>
      <c r="B35" s="35"/>
      <c r="C35" s="34"/>
      <c r="D35" s="36"/>
      <c r="E35" s="37" t="s">
        <v>162</v>
      </c>
      <c r="F35" s="37"/>
      <c r="G35" s="232"/>
      <c r="H35" s="49">
        <v>1</v>
      </c>
      <c r="I35" s="49">
        <v>0</v>
      </c>
      <c r="J35" s="49">
        <v>0</v>
      </c>
      <c r="K35" s="49">
        <v>1</v>
      </c>
      <c r="L35" s="49">
        <v>0</v>
      </c>
      <c r="M35" s="49">
        <v>0</v>
      </c>
      <c r="N35" s="49">
        <f t="shared" si="5"/>
        <v>9</v>
      </c>
      <c r="O35" s="222">
        <v>50</v>
      </c>
      <c r="P35" s="148">
        <v>55</v>
      </c>
      <c r="Q35" s="148" t="s">
        <v>636</v>
      </c>
      <c r="R35" s="148" t="s">
        <v>181</v>
      </c>
      <c r="S35" s="148" t="s">
        <v>181</v>
      </c>
      <c r="T35" s="222" t="s">
        <v>181</v>
      </c>
      <c r="U35" s="222" t="s">
        <v>181</v>
      </c>
      <c r="V35" s="222">
        <v>45</v>
      </c>
      <c r="W35" s="454" t="s">
        <v>872</v>
      </c>
      <c r="X35" s="222" t="s">
        <v>181</v>
      </c>
      <c r="Y35" s="2" t="s">
        <v>181</v>
      </c>
      <c r="Z35" s="2" t="s">
        <v>181</v>
      </c>
      <c r="AA35" s="2" t="s">
        <v>181</v>
      </c>
      <c r="AB35" s="222">
        <v>0</v>
      </c>
      <c r="AC35" s="222">
        <v>0</v>
      </c>
      <c r="AD35" s="222">
        <v>0</v>
      </c>
      <c r="AE35" s="222">
        <v>0</v>
      </c>
      <c r="AF35" s="222">
        <v>0</v>
      </c>
      <c r="AG35" s="222">
        <v>0</v>
      </c>
    </row>
    <row r="36" ht="17.5" spans="1:33">
      <c r="A36" s="31">
        <f>A34</f>
        <v>608</v>
      </c>
      <c r="B36" s="40" t="s">
        <v>126</v>
      </c>
      <c r="C36" s="31" t="s">
        <v>164</v>
      </c>
      <c r="D36" s="41" t="s">
        <v>169</v>
      </c>
      <c r="E36" s="42" t="s">
        <v>170</v>
      </c>
      <c r="F36" s="42" t="s">
        <v>171</v>
      </c>
      <c r="G36" s="424"/>
      <c r="H36" s="21">
        <v>1</v>
      </c>
      <c r="I36" s="21">
        <v>0</v>
      </c>
      <c r="J36" s="21">
        <v>0</v>
      </c>
      <c r="K36" s="21">
        <v>1</v>
      </c>
      <c r="L36" s="21">
        <v>0</v>
      </c>
      <c r="M36" s="21">
        <v>0</v>
      </c>
      <c r="N36" s="21">
        <f t="shared" si="5"/>
        <v>9</v>
      </c>
      <c r="O36" s="112">
        <v>50</v>
      </c>
      <c r="P36" s="143">
        <v>55</v>
      </c>
      <c r="Q36" s="143">
        <v>140</v>
      </c>
      <c r="R36" s="143">
        <v>55</v>
      </c>
      <c r="S36" s="143">
        <v>140</v>
      </c>
      <c r="T36" s="112">
        <v>0</v>
      </c>
      <c r="U36" s="112">
        <v>0</v>
      </c>
      <c r="V36" s="143">
        <v>45</v>
      </c>
      <c r="W36" s="143">
        <v>5000</v>
      </c>
      <c r="X36" s="143">
        <v>45</v>
      </c>
      <c r="Y36" s="143">
        <v>5000</v>
      </c>
      <c r="Z36" s="12">
        <v>0</v>
      </c>
      <c r="AA36" s="12">
        <v>0</v>
      </c>
      <c r="AB36" s="112">
        <v>0</v>
      </c>
      <c r="AC36" s="112">
        <v>0</v>
      </c>
      <c r="AD36" s="112">
        <v>0</v>
      </c>
      <c r="AE36" s="112">
        <v>0</v>
      </c>
      <c r="AF36" s="112">
        <v>0</v>
      </c>
      <c r="AG36" s="112">
        <v>0</v>
      </c>
    </row>
    <row r="37" s="3" customFormat="1" ht="17.5" spans="1:33">
      <c r="A37" s="34"/>
      <c r="B37" s="35"/>
      <c r="C37" s="34"/>
      <c r="D37" s="36"/>
      <c r="E37" s="37"/>
      <c r="F37" s="37"/>
      <c r="G37" s="232"/>
      <c r="H37" s="49"/>
      <c r="I37" s="49"/>
      <c r="J37" s="49"/>
      <c r="K37" s="49"/>
      <c r="L37" s="49"/>
      <c r="M37" s="49"/>
      <c r="N37" s="49"/>
      <c r="O37" s="222"/>
      <c r="P37" s="148"/>
      <c r="Q37" s="148"/>
      <c r="R37" s="148"/>
      <c r="S37" s="148"/>
      <c r="T37" s="222"/>
      <c r="U37" s="222"/>
      <c r="V37" s="148"/>
      <c r="W37" s="148"/>
      <c r="X37" s="148"/>
      <c r="Y37" s="148"/>
      <c r="Z37" s="2"/>
      <c r="AA37" s="2"/>
      <c r="AB37" s="222">
        <v>0</v>
      </c>
      <c r="AC37" s="222">
        <v>0</v>
      </c>
      <c r="AD37" s="222">
        <v>0</v>
      </c>
      <c r="AE37" s="222">
        <v>0</v>
      </c>
      <c r="AF37" s="222">
        <v>0</v>
      </c>
      <c r="AG37" s="222">
        <v>0</v>
      </c>
    </row>
    <row r="38" customFormat="1" ht="17.5" spans="1:33">
      <c r="A38" s="48">
        <f>A36</f>
        <v>608</v>
      </c>
      <c r="B38" s="40"/>
      <c r="C38" s="31" t="s">
        <v>164</v>
      </c>
      <c r="D38" s="41" t="s">
        <v>172</v>
      </c>
      <c r="E38" s="42" t="s">
        <v>173</v>
      </c>
      <c r="F38" s="42" t="s">
        <v>174</v>
      </c>
      <c r="G38" s="424"/>
      <c r="H38" s="21"/>
      <c r="I38" s="21"/>
      <c r="J38" s="21"/>
      <c r="K38" s="21"/>
      <c r="L38" s="21"/>
      <c r="M38" s="21"/>
      <c r="N38" s="21"/>
      <c r="O38" s="112"/>
      <c r="P38" s="143"/>
      <c r="Q38" s="143"/>
      <c r="R38" s="143"/>
      <c r="S38" s="143"/>
      <c r="T38" s="112"/>
      <c r="U38" s="112"/>
      <c r="V38" s="143"/>
      <c r="W38" s="143"/>
      <c r="X38" s="143"/>
      <c r="Y38" s="143"/>
      <c r="Z38" s="12"/>
      <c r="AA38" s="12"/>
      <c r="AB38" s="112">
        <v>0</v>
      </c>
      <c r="AC38" s="112">
        <v>0</v>
      </c>
      <c r="AD38" s="112">
        <v>0</v>
      </c>
      <c r="AE38" s="112">
        <v>0</v>
      </c>
      <c r="AF38" s="112">
        <v>0</v>
      </c>
      <c r="AG38" s="112">
        <v>0</v>
      </c>
    </row>
    <row r="39" s="3" customFormat="1" ht="17.5" spans="1:33">
      <c r="A39" s="34"/>
      <c r="B39" s="35"/>
      <c r="C39" s="34"/>
      <c r="D39" s="36"/>
      <c r="E39" s="37"/>
      <c r="F39" s="37"/>
      <c r="G39" s="232"/>
      <c r="H39" s="49"/>
      <c r="I39" s="49"/>
      <c r="J39" s="49"/>
      <c r="K39" s="49"/>
      <c r="L39" s="49"/>
      <c r="M39" s="49"/>
      <c r="N39" s="49"/>
      <c r="O39" s="222"/>
      <c r="P39" s="148"/>
      <c r="Q39" s="148"/>
      <c r="R39" s="148"/>
      <c r="S39" s="148"/>
      <c r="T39" s="222"/>
      <c r="U39" s="222"/>
      <c r="V39" s="148"/>
      <c r="W39" s="148"/>
      <c r="X39" s="148"/>
      <c r="Y39" s="148"/>
      <c r="Z39" s="2"/>
      <c r="AA39" s="2"/>
      <c r="AB39" s="222">
        <v>0</v>
      </c>
      <c r="AC39" s="222">
        <v>0</v>
      </c>
      <c r="AD39" s="222">
        <v>0</v>
      </c>
      <c r="AE39" s="222">
        <v>0</v>
      </c>
      <c r="AF39" s="222">
        <v>0</v>
      </c>
      <c r="AG39" s="222">
        <v>0</v>
      </c>
    </row>
    <row r="40" customFormat="1" ht="17.5" spans="1:33">
      <c r="A40" s="48">
        <f>A38</f>
        <v>608</v>
      </c>
      <c r="B40" s="40"/>
      <c r="C40" s="31" t="s">
        <v>164</v>
      </c>
      <c r="D40" s="41" t="s">
        <v>175</v>
      </c>
      <c r="E40" s="42" t="s">
        <v>176</v>
      </c>
      <c r="F40" s="42" t="s">
        <v>177</v>
      </c>
      <c r="G40" s="424"/>
      <c r="H40" s="21"/>
      <c r="I40" s="21"/>
      <c r="J40" s="21"/>
      <c r="K40" s="21"/>
      <c r="L40" s="21"/>
      <c r="M40" s="21"/>
      <c r="N40" s="21"/>
      <c r="O40" s="112"/>
      <c r="P40" s="143"/>
      <c r="Q40" s="143"/>
      <c r="R40" s="143"/>
      <c r="S40" s="143"/>
      <c r="T40" s="112"/>
      <c r="U40" s="112"/>
      <c r="V40" s="143"/>
      <c r="W40" s="143"/>
      <c r="X40" s="143"/>
      <c r="Y40" s="143"/>
      <c r="Z40" s="12"/>
      <c r="AA40" s="12"/>
      <c r="AB40" s="112">
        <v>0</v>
      </c>
      <c r="AC40" s="112">
        <v>0</v>
      </c>
      <c r="AD40" s="112">
        <v>0</v>
      </c>
      <c r="AE40" s="112">
        <v>0</v>
      </c>
      <c r="AF40" s="112">
        <v>0</v>
      </c>
      <c r="AG40" s="112">
        <v>0</v>
      </c>
    </row>
    <row r="41" s="6" customFormat="1" ht="17.5" spans="1:33">
      <c r="A41" s="62"/>
      <c r="B41" s="63"/>
      <c r="C41" s="62"/>
      <c r="D41" s="64"/>
      <c r="E41" s="65" t="s">
        <v>178</v>
      </c>
      <c r="F41" s="65" t="s">
        <v>179</v>
      </c>
      <c r="G41" s="425"/>
      <c r="H41" s="8">
        <v>1</v>
      </c>
      <c r="I41" s="8">
        <v>0</v>
      </c>
      <c r="J41" s="8">
        <v>0</v>
      </c>
      <c r="K41" s="8">
        <v>1</v>
      </c>
      <c r="L41" s="8">
        <v>0</v>
      </c>
      <c r="M41" s="8">
        <v>0</v>
      </c>
      <c r="N41" s="8">
        <f t="shared" ref="N41:N42" si="6">H41+I41*2+J41*4+K41*8+L41*16+M41*32</f>
        <v>9</v>
      </c>
      <c r="O41" s="225">
        <v>50</v>
      </c>
      <c r="P41" s="238">
        <v>51</v>
      </c>
      <c r="Q41" s="313" t="s">
        <v>873</v>
      </c>
      <c r="R41" s="313" t="s">
        <v>181</v>
      </c>
      <c r="S41" s="313" t="s">
        <v>181</v>
      </c>
      <c r="T41" s="239" t="s">
        <v>181</v>
      </c>
      <c r="U41" s="239" t="s">
        <v>181</v>
      </c>
      <c r="V41" s="238">
        <v>48</v>
      </c>
      <c r="W41" s="313" t="s">
        <v>874</v>
      </c>
      <c r="X41" s="313" t="s">
        <v>181</v>
      </c>
      <c r="Y41" s="313" t="s">
        <v>181</v>
      </c>
      <c r="Z41" s="472" t="s">
        <v>181</v>
      </c>
      <c r="AA41" s="472" t="s">
        <v>181</v>
      </c>
      <c r="AB41" s="239">
        <v>0</v>
      </c>
      <c r="AC41" s="239">
        <v>0</v>
      </c>
      <c r="AD41" s="239">
        <v>0</v>
      </c>
      <c r="AE41" s="239">
        <v>0</v>
      </c>
      <c r="AF41" s="239">
        <v>0</v>
      </c>
      <c r="AG41" s="239">
        <v>0</v>
      </c>
    </row>
    <row r="42" ht="17.5" spans="1:33">
      <c r="A42" s="31">
        <f t="shared" ref="A42:A46" si="7">A36</f>
        <v>608</v>
      </c>
      <c r="B42" s="40" t="s">
        <v>129</v>
      </c>
      <c r="C42" s="31" t="s">
        <v>179</v>
      </c>
      <c r="D42" s="41" t="s">
        <v>109</v>
      </c>
      <c r="E42" s="42" t="s">
        <v>182</v>
      </c>
      <c r="F42" s="42" t="s">
        <v>179</v>
      </c>
      <c r="G42" s="171"/>
      <c r="H42" s="21">
        <v>1</v>
      </c>
      <c r="I42" s="21">
        <v>0</v>
      </c>
      <c r="J42" s="21">
        <v>0</v>
      </c>
      <c r="K42" s="21">
        <v>1</v>
      </c>
      <c r="L42" s="21">
        <v>0</v>
      </c>
      <c r="M42" s="21">
        <v>0</v>
      </c>
      <c r="N42" s="21">
        <f t="shared" si="6"/>
        <v>9</v>
      </c>
      <c r="O42" s="112">
        <v>50</v>
      </c>
      <c r="P42" s="112">
        <v>51</v>
      </c>
      <c r="Q42" s="112">
        <v>400</v>
      </c>
      <c r="R42" s="112">
        <v>52</v>
      </c>
      <c r="S42" s="112">
        <v>60</v>
      </c>
      <c r="T42" s="112">
        <v>0</v>
      </c>
      <c r="U42" s="112">
        <v>0</v>
      </c>
      <c r="V42" s="112">
        <v>48</v>
      </c>
      <c r="W42" s="112">
        <v>3100</v>
      </c>
      <c r="X42" s="112">
        <v>45</v>
      </c>
      <c r="Y42" s="12">
        <v>60</v>
      </c>
      <c r="Z42" s="12">
        <v>0</v>
      </c>
      <c r="AA42" s="12">
        <v>0</v>
      </c>
      <c r="AB42" s="112">
        <v>0</v>
      </c>
      <c r="AC42" s="112">
        <v>0</v>
      </c>
      <c r="AD42" s="112">
        <v>0</v>
      </c>
      <c r="AE42" s="112">
        <v>0</v>
      </c>
      <c r="AF42" s="112">
        <v>0</v>
      </c>
      <c r="AG42" s="112">
        <v>0</v>
      </c>
    </row>
    <row r="43" s="7" customFormat="1" ht="17.5" spans="1:33">
      <c r="A43" s="67"/>
      <c r="B43" s="63"/>
      <c r="C43" s="65"/>
      <c r="D43" s="64"/>
      <c r="E43" s="65"/>
      <c r="F43" s="65"/>
      <c r="G43" s="225"/>
      <c r="H43" s="8"/>
      <c r="I43" s="8"/>
      <c r="J43" s="8"/>
      <c r="K43" s="8"/>
      <c r="L43" s="8"/>
      <c r="M43" s="8"/>
      <c r="N43" s="8"/>
      <c r="O43" s="225"/>
      <c r="P43" s="225"/>
      <c r="Q43" s="225"/>
      <c r="R43" s="225"/>
      <c r="S43" s="225"/>
      <c r="T43" s="225"/>
      <c r="U43" s="225"/>
      <c r="V43" s="225"/>
      <c r="W43" s="225"/>
      <c r="X43" s="225"/>
      <c r="Y43" s="6"/>
      <c r="Z43" s="6"/>
      <c r="AA43" s="6"/>
      <c r="AB43" s="225">
        <v>0</v>
      </c>
      <c r="AC43" s="225">
        <v>0</v>
      </c>
      <c r="AD43" s="225">
        <v>0</v>
      </c>
      <c r="AE43" s="225">
        <v>0</v>
      </c>
      <c r="AF43" s="225">
        <v>0</v>
      </c>
      <c r="AG43" s="225">
        <v>0</v>
      </c>
    </row>
    <row r="44" customFormat="1" ht="17.5" spans="1:33">
      <c r="A44" s="48">
        <f t="shared" si="7"/>
        <v>608</v>
      </c>
      <c r="B44" s="40"/>
      <c r="C44" s="31" t="s">
        <v>179</v>
      </c>
      <c r="D44" s="41" t="s">
        <v>120</v>
      </c>
      <c r="E44" s="42" t="s">
        <v>183</v>
      </c>
      <c r="F44" s="42" t="s">
        <v>184</v>
      </c>
      <c r="G44" s="171"/>
      <c r="H44" s="21"/>
      <c r="I44" s="21"/>
      <c r="J44" s="21"/>
      <c r="K44" s="21"/>
      <c r="L44" s="21"/>
      <c r="M44" s="21"/>
      <c r="N44" s="21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2"/>
      <c r="Z44" s="12"/>
      <c r="AA44" s="12"/>
      <c r="AB44" s="112">
        <v>0</v>
      </c>
      <c r="AC44" s="112">
        <v>0</v>
      </c>
      <c r="AD44" s="112">
        <v>0</v>
      </c>
      <c r="AE44" s="112">
        <v>0</v>
      </c>
      <c r="AF44" s="112">
        <v>0</v>
      </c>
      <c r="AG44" s="112">
        <v>0</v>
      </c>
    </row>
    <row r="45" s="8" customFormat="1" ht="15.6" customHeight="1" spans="1:33">
      <c r="A45" s="67"/>
      <c r="B45" s="63"/>
      <c r="C45" s="62"/>
      <c r="D45" s="64"/>
      <c r="E45" s="65" t="s">
        <v>185</v>
      </c>
      <c r="F45" s="65" t="s">
        <v>179</v>
      </c>
      <c r="G45" s="425"/>
      <c r="H45" s="8">
        <v>1</v>
      </c>
      <c r="I45" s="8">
        <v>0</v>
      </c>
      <c r="J45" s="8">
        <v>0</v>
      </c>
      <c r="K45" s="8">
        <v>1</v>
      </c>
      <c r="L45" s="8">
        <v>0</v>
      </c>
      <c r="M45" s="8">
        <v>0</v>
      </c>
      <c r="N45" s="8">
        <f t="shared" ref="N45:N50" si="8">H45+I45*2+J45*4+K45*8+L45*16+M45*32</f>
        <v>9</v>
      </c>
      <c r="O45" s="225">
        <v>50</v>
      </c>
      <c r="P45" s="238">
        <v>51</v>
      </c>
      <c r="Q45" s="313" t="s">
        <v>873</v>
      </c>
      <c r="R45" s="313" t="s">
        <v>181</v>
      </c>
      <c r="S45" s="313" t="s">
        <v>181</v>
      </c>
      <c r="T45" s="239" t="s">
        <v>181</v>
      </c>
      <c r="U45" s="239" t="s">
        <v>181</v>
      </c>
      <c r="V45" s="238">
        <v>48</v>
      </c>
      <c r="W45" s="313" t="s">
        <v>874</v>
      </c>
      <c r="X45" s="313" t="s">
        <v>181</v>
      </c>
      <c r="Y45" s="313" t="s">
        <v>181</v>
      </c>
      <c r="Z45" s="472" t="s">
        <v>181</v>
      </c>
      <c r="AA45" s="472" t="s">
        <v>181</v>
      </c>
      <c r="AB45" s="239">
        <v>0</v>
      </c>
      <c r="AC45" s="239">
        <v>0</v>
      </c>
      <c r="AD45" s="239">
        <v>0</v>
      </c>
      <c r="AE45" s="239">
        <v>0</v>
      </c>
      <c r="AF45" s="239">
        <v>0</v>
      </c>
      <c r="AG45" s="239">
        <v>0</v>
      </c>
    </row>
    <row r="46" s="9" customFormat="1" ht="15.6" customHeight="1" spans="1:33">
      <c r="A46" s="31">
        <f t="shared" si="7"/>
        <v>608</v>
      </c>
      <c r="B46" s="40" t="s">
        <v>129</v>
      </c>
      <c r="C46" s="31" t="s">
        <v>179</v>
      </c>
      <c r="D46" s="41" t="s">
        <v>126</v>
      </c>
      <c r="E46" s="42" t="s">
        <v>185</v>
      </c>
      <c r="F46" s="42" t="s">
        <v>186</v>
      </c>
      <c r="G46" s="69"/>
      <c r="H46" s="21">
        <v>1</v>
      </c>
      <c r="I46" s="21">
        <v>0</v>
      </c>
      <c r="J46" s="21">
        <v>0</v>
      </c>
      <c r="K46" s="21">
        <v>1</v>
      </c>
      <c r="L46" s="21">
        <v>0</v>
      </c>
      <c r="M46" s="21">
        <v>0</v>
      </c>
      <c r="N46" s="21">
        <f t="shared" si="8"/>
        <v>9</v>
      </c>
      <c r="O46" s="112">
        <v>50</v>
      </c>
      <c r="P46" s="112">
        <v>51</v>
      </c>
      <c r="Q46" s="112">
        <v>400</v>
      </c>
      <c r="R46" s="112">
        <v>52</v>
      </c>
      <c r="S46" s="112">
        <v>60</v>
      </c>
      <c r="T46" s="112">
        <v>0</v>
      </c>
      <c r="U46" s="112">
        <v>0</v>
      </c>
      <c r="V46" s="112">
        <v>48</v>
      </c>
      <c r="W46" s="112">
        <v>3100</v>
      </c>
      <c r="X46" s="112">
        <v>45</v>
      </c>
      <c r="Y46" s="12">
        <v>60</v>
      </c>
      <c r="Z46" s="12">
        <v>0</v>
      </c>
      <c r="AA46" s="12">
        <v>0</v>
      </c>
      <c r="AB46" s="112">
        <v>0</v>
      </c>
      <c r="AC46" s="112">
        <v>0</v>
      </c>
      <c r="AD46" s="112">
        <v>0</v>
      </c>
      <c r="AE46" s="112">
        <v>0</v>
      </c>
      <c r="AF46" s="112">
        <v>0</v>
      </c>
      <c r="AG46" s="112">
        <v>0</v>
      </c>
    </row>
    <row r="47" s="9" customFormat="1" ht="15.6" customHeight="1" spans="1:33">
      <c r="A47" s="67"/>
      <c r="B47" s="63"/>
      <c r="C47" s="62"/>
      <c r="D47" s="64"/>
      <c r="E47" s="65" t="s">
        <v>187</v>
      </c>
      <c r="F47" s="65" t="s">
        <v>188</v>
      </c>
      <c r="G47" s="425"/>
      <c r="H47" s="8">
        <v>1</v>
      </c>
      <c r="I47" s="8">
        <v>0</v>
      </c>
      <c r="J47" s="8">
        <v>0</v>
      </c>
      <c r="K47" s="8">
        <v>1</v>
      </c>
      <c r="L47" s="8">
        <v>0</v>
      </c>
      <c r="M47" s="8">
        <v>0</v>
      </c>
      <c r="N47" s="8">
        <f t="shared" si="8"/>
        <v>9</v>
      </c>
      <c r="O47" s="225">
        <v>50</v>
      </c>
      <c r="P47" s="238">
        <v>51</v>
      </c>
      <c r="Q47" s="313" t="s">
        <v>873</v>
      </c>
      <c r="R47" s="313" t="s">
        <v>181</v>
      </c>
      <c r="S47" s="313" t="s">
        <v>181</v>
      </c>
      <c r="T47" s="239" t="s">
        <v>181</v>
      </c>
      <c r="U47" s="239" t="s">
        <v>181</v>
      </c>
      <c r="V47" s="238">
        <v>48</v>
      </c>
      <c r="W47" s="313" t="s">
        <v>874</v>
      </c>
      <c r="X47" s="313" t="s">
        <v>181</v>
      </c>
      <c r="Y47" s="313" t="s">
        <v>181</v>
      </c>
      <c r="Z47" s="472" t="s">
        <v>181</v>
      </c>
      <c r="AA47" s="472" t="s">
        <v>181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</row>
    <row r="48" s="9" customFormat="1" ht="15.6" customHeight="1" spans="1:33">
      <c r="A48" s="31">
        <f>A42</f>
        <v>608</v>
      </c>
      <c r="B48" s="40" t="s">
        <v>129</v>
      </c>
      <c r="C48" s="31" t="s">
        <v>179</v>
      </c>
      <c r="D48" s="41" t="s">
        <v>129</v>
      </c>
      <c r="E48" s="42" t="s">
        <v>187</v>
      </c>
      <c r="F48" s="42" t="s">
        <v>188</v>
      </c>
      <c r="G48" s="69"/>
      <c r="H48" s="21">
        <v>1</v>
      </c>
      <c r="I48" s="21">
        <v>0</v>
      </c>
      <c r="J48" s="21">
        <v>0</v>
      </c>
      <c r="K48" s="21">
        <v>1</v>
      </c>
      <c r="L48" s="21">
        <v>0</v>
      </c>
      <c r="M48" s="21">
        <v>0</v>
      </c>
      <c r="N48" s="21">
        <f t="shared" si="8"/>
        <v>9</v>
      </c>
      <c r="O48" s="112">
        <v>50</v>
      </c>
      <c r="P48" s="112">
        <v>51</v>
      </c>
      <c r="Q48" s="112">
        <v>400</v>
      </c>
      <c r="R48" s="112">
        <v>52</v>
      </c>
      <c r="S48" s="112">
        <v>60</v>
      </c>
      <c r="T48" s="112">
        <v>0</v>
      </c>
      <c r="U48" s="112">
        <v>0</v>
      </c>
      <c r="V48" s="112">
        <v>48</v>
      </c>
      <c r="W48" s="112">
        <v>3100</v>
      </c>
      <c r="X48" s="112">
        <v>45</v>
      </c>
      <c r="Y48" s="12">
        <v>60</v>
      </c>
      <c r="Z48" s="12">
        <v>0</v>
      </c>
      <c r="AA48" s="12">
        <v>0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  <c r="AG48" s="9">
        <v>0</v>
      </c>
    </row>
    <row r="49" s="6" customFormat="1" ht="17.5" spans="1:33">
      <c r="A49" s="62"/>
      <c r="B49" s="63"/>
      <c r="C49" s="62"/>
      <c r="D49" s="64"/>
      <c r="E49" s="65" t="s">
        <v>190</v>
      </c>
      <c r="F49" s="65" t="s">
        <v>191</v>
      </c>
      <c r="G49" s="425"/>
      <c r="H49" s="8">
        <v>1</v>
      </c>
      <c r="I49" s="8">
        <v>0</v>
      </c>
      <c r="J49" s="8">
        <v>0</v>
      </c>
      <c r="K49" s="8">
        <v>1</v>
      </c>
      <c r="L49" s="8">
        <v>0</v>
      </c>
      <c r="M49" s="8">
        <v>0</v>
      </c>
      <c r="N49" s="8">
        <f t="shared" si="8"/>
        <v>9</v>
      </c>
      <c r="O49" s="225">
        <v>50</v>
      </c>
      <c r="P49" s="238">
        <v>51</v>
      </c>
      <c r="Q49" s="313" t="s">
        <v>873</v>
      </c>
      <c r="R49" s="313" t="s">
        <v>181</v>
      </c>
      <c r="S49" s="313" t="s">
        <v>181</v>
      </c>
      <c r="T49" s="239" t="s">
        <v>181</v>
      </c>
      <c r="U49" s="239" t="s">
        <v>181</v>
      </c>
      <c r="V49" s="238">
        <v>47.5</v>
      </c>
      <c r="W49" s="313" t="s">
        <v>874</v>
      </c>
      <c r="X49" s="313" t="s">
        <v>181</v>
      </c>
      <c r="Y49" s="313" t="s">
        <v>181</v>
      </c>
      <c r="Z49" s="472" t="s">
        <v>181</v>
      </c>
      <c r="AA49" s="472" t="s">
        <v>181</v>
      </c>
      <c r="AB49" s="239">
        <v>0</v>
      </c>
      <c r="AC49" s="239">
        <v>0</v>
      </c>
      <c r="AD49" s="239">
        <v>0</v>
      </c>
      <c r="AE49" s="239">
        <v>0</v>
      </c>
      <c r="AF49" s="239">
        <v>0</v>
      </c>
      <c r="AG49" s="239">
        <v>0</v>
      </c>
    </row>
    <row r="50" s="9" customFormat="1" ht="17.5" spans="1:33">
      <c r="A50" s="31">
        <f>A44</f>
        <v>608</v>
      </c>
      <c r="B50" s="40" t="s">
        <v>129</v>
      </c>
      <c r="C50" s="31" t="s">
        <v>179</v>
      </c>
      <c r="D50" s="41" t="s">
        <v>132</v>
      </c>
      <c r="E50" s="42" t="s">
        <v>190</v>
      </c>
      <c r="F50" s="42" t="s">
        <v>191</v>
      </c>
      <c r="G50" s="171"/>
      <c r="H50" s="21">
        <v>1</v>
      </c>
      <c r="I50" s="21">
        <v>0</v>
      </c>
      <c r="J50" s="21">
        <v>0</v>
      </c>
      <c r="K50" s="21">
        <v>1</v>
      </c>
      <c r="L50" s="21">
        <v>0</v>
      </c>
      <c r="M50" s="21">
        <v>0</v>
      </c>
      <c r="N50" s="21">
        <f t="shared" si="8"/>
        <v>9</v>
      </c>
      <c r="O50" s="112">
        <v>50</v>
      </c>
      <c r="P50" s="112">
        <v>51</v>
      </c>
      <c r="Q50" s="112">
        <v>400</v>
      </c>
      <c r="R50" s="112">
        <v>52</v>
      </c>
      <c r="S50" s="112">
        <v>60</v>
      </c>
      <c r="T50" s="112">
        <v>0</v>
      </c>
      <c r="U50" s="112">
        <v>0</v>
      </c>
      <c r="V50" s="112">
        <v>47.5</v>
      </c>
      <c r="W50" s="112">
        <v>3100</v>
      </c>
      <c r="X50" s="112">
        <v>45</v>
      </c>
      <c r="Y50" s="12">
        <v>60</v>
      </c>
      <c r="Z50" s="12">
        <v>0</v>
      </c>
      <c r="AA50" s="12">
        <v>0</v>
      </c>
      <c r="AB50" s="112">
        <v>0</v>
      </c>
      <c r="AC50" s="112">
        <v>0</v>
      </c>
      <c r="AD50" s="112">
        <v>0</v>
      </c>
      <c r="AE50" s="112">
        <v>0</v>
      </c>
      <c r="AF50" s="112">
        <v>0</v>
      </c>
      <c r="AG50" s="112">
        <v>0</v>
      </c>
    </row>
    <row r="51" s="10" customFormat="1" ht="17.5" spans="1:33">
      <c r="A51" s="70"/>
      <c r="B51" s="71"/>
      <c r="C51" s="70"/>
      <c r="D51" s="72"/>
      <c r="E51" s="73" t="s">
        <v>192</v>
      </c>
      <c r="F51" s="73"/>
      <c r="G51" s="110"/>
      <c r="H51" s="75">
        <v>1</v>
      </c>
      <c r="I51" s="75">
        <v>0</v>
      </c>
      <c r="J51" s="75">
        <v>0</v>
      </c>
      <c r="K51" s="75">
        <v>1</v>
      </c>
      <c r="L51" s="75">
        <v>0</v>
      </c>
      <c r="M51" s="75">
        <v>0</v>
      </c>
      <c r="N51" s="75">
        <f t="shared" ref="N51:N66" si="9">H51+I51*2+J51*4+K51*8+L51*16+M51*32</f>
        <v>9</v>
      </c>
      <c r="O51" s="110">
        <v>50</v>
      </c>
      <c r="P51" s="110">
        <v>52</v>
      </c>
      <c r="Q51" s="110" t="s">
        <v>875</v>
      </c>
      <c r="R51" s="110" t="s">
        <v>455</v>
      </c>
      <c r="S51" s="10" t="s">
        <v>642</v>
      </c>
      <c r="T51" s="110">
        <v>0</v>
      </c>
      <c r="U51" s="110">
        <v>0</v>
      </c>
      <c r="V51" s="110">
        <v>47.5</v>
      </c>
      <c r="W51" s="110" t="s">
        <v>875</v>
      </c>
      <c r="X51" s="110">
        <v>0</v>
      </c>
      <c r="Y51" s="10">
        <v>0</v>
      </c>
      <c r="Z51" s="10">
        <v>0</v>
      </c>
      <c r="AA51" s="10">
        <v>0</v>
      </c>
      <c r="AB51" s="110">
        <v>0</v>
      </c>
      <c r="AC51" s="110">
        <v>0</v>
      </c>
      <c r="AD51" s="110">
        <v>0</v>
      </c>
      <c r="AE51" s="110">
        <v>0</v>
      </c>
      <c r="AF51" s="110">
        <v>0</v>
      </c>
      <c r="AG51" s="110">
        <v>0</v>
      </c>
    </row>
    <row r="52" ht="17.5" spans="1:33">
      <c r="A52" s="31">
        <f>A42</f>
        <v>608</v>
      </c>
      <c r="B52" s="40" t="s">
        <v>132</v>
      </c>
      <c r="C52" s="31" t="s">
        <v>193</v>
      </c>
      <c r="D52" s="41" t="s">
        <v>109</v>
      </c>
      <c r="E52" s="42" t="s">
        <v>201</v>
      </c>
      <c r="F52" s="42" t="s">
        <v>193</v>
      </c>
      <c r="G52" s="171"/>
      <c r="H52" s="21">
        <v>1</v>
      </c>
      <c r="I52" s="21">
        <v>0</v>
      </c>
      <c r="J52" s="21">
        <v>0</v>
      </c>
      <c r="K52" s="21">
        <v>1</v>
      </c>
      <c r="L52" s="21">
        <v>0</v>
      </c>
      <c r="M52" s="21">
        <v>0</v>
      </c>
      <c r="N52" s="21">
        <f t="shared" si="9"/>
        <v>9</v>
      </c>
      <c r="O52" s="112">
        <v>50</v>
      </c>
      <c r="P52" s="112">
        <v>52</v>
      </c>
      <c r="Q52" s="112">
        <v>400</v>
      </c>
      <c r="R52" s="112">
        <v>52.5</v>
      </c>
      <c r="S52" s="112">
        <v>60</v>
      </c>
      <c r="T52" s="112">
        <v>0</v>
      </c>
      <c r="U52" s="112">
        <v>0</v>
      </c>
      <c r="V52" s="112">
        <v>47.5</v>
      </c>
      <c r="W52" s="112">
        <v>400</v>
      </c>
      <c r="X52" s="112">
        <v>45</v>
      </c>
      <c r="Y52" s="12">
        <v>60</v>
      </c>
      <c r="Z52" s="12">
        <v>0</v>
      </c>
      <c r="AA52" s="12">
        <v>0</v>
      </c>
      <c r="AB52" s="112">
        <v>0</v>
      </c>
      <c r="AC52" s="112">
        <v>0</v>
      </c>
      <c r="AD52" s="112">
        <v>0</v>
      </c>
      <c r="AE52" s="112">
        <v>0</v>
      </c>
      <c r="AF52" s="112">
        <v>0</v>
      </c>
      <c r="AG52" s="112">
        <v>0</v>
      </c>
    </row>
    <row r="53" s="10" customFormat="1" ht="17.5" spans="1:33">
      <c r="A53" s="70"/>
      <c r="B53" s="71"/>
      <c r="C53" s="70"/>
      <c r="D53" s="72"/>
      <c r="E53" s="73" t="s">
        <v>192</v>
      </c>
      <c r="F53" s="73"/>
      <c r="G53" s="110"/>
      <c r="H53" s="75">
        <v>1</v>
      </c>
      <c r="I53" s="75">
        <v>0</v>
      </c>
      <c r="J53" s="75">
        <v>0</v>
      </c>
      <c r="K53" s="75">
        <v>1</v>
      </c>
      <c r="L53" s="75">
        <v>0</v>
      </c>
      <c r="M53" s="75">
        <v>0</v>
      </c>
      <c r="N53" s="75">
        <f t="shared" si="9"/>
        <v>9</v>
      </c>
      <c r="O53" s="110">
        <v>50</v>
      </c>
      <c r="P53" s="110">
        <v>52</v>
      </c>
      <c r="Q53" s="251" t="s">
        <v>647</v>
      </c>
      <c r="R53" s="110">
        <v>0</v>
      </c>
      <c r="S53" s="10">
        <v>0</v>
      </c>
      <c r="T53" s="110">
        <v>0</v>
      </c>
      <c r="U53" s="110">
        <v>0</v>
      </c>
      <c r="V53" s="110">
        <v>47.5</v>
      </c>
      <c r="W53" s="251" t="s">
        <v>876</v>
      </c>
      <c r="X53" s="110">
        <v>0</v>
      </c>
      <c r="Y53" s="10">
        <v>0</v>
      </c>
      <c r="Z53" s="10">
        <v>0</v>
      </c>
      <c r="AA53" s="10">
        <v>0</v>
      </c>
      <c r="AB53" s="110">
        <v>0</v>
      </c>
      <c r="AC53" s="110">
        <v>0</v>
      </c>
      <c r="AD53" s="110">
        <v>0</v>
      </c>
      <c r="AE53" s="110">
        <v>0</v>
      </c>
      <c r="AF53" s="110">
        <v>0</v>
      </c>
      <c r="AG53" s="110">
        <v>0</v>
      </c>
    </row>
    <row r="54" ht="17.5" spans="1:33">
      <c r="A54" s="31">
        <f t="shared" ref="A54:A58" si="10">A52</f>
        <v>608</v>
      </c>
      <c r="B54" s="40" t="s">
        <v>135</v>
      </c>
      <c r="C54" s="31" t="s">
        <v>202</v>
      </c>
      <c r="D54" s="41" t="s">
        <v>109</v>
      </c>
      <c r="E54" s="42" t="s">
        <v>203</v>
      </c>
      <c r="F54" s="42" t="s">
        <v>202</v>
      </c>
      <c r="G54" s="171"/>
      <c r="H54" s="21">
        <v>1</v>
      </c>
      <c r="I54" s="21">
        <v>0</v>
      </c>
      <c r="J54" s="21">
        <v>0</v>
      </c>
      <c r="K54" s="21">
        <v>1</v>
      </c>
      <c r="L54" s="21">
        <v>0</v>
      </c>
      <c r="M54" s="21">
        <v>0</v>
      </c>
      <c r="N54" s="21">
        <f t="shared" si="9"/>
        <v>9</v>
      </c>
      <c r="O54" s="112">
        <v>50</v>
      </c>
      <c r="P54" s="112">
        <v>52</v>
      </c>
      <c r="Q54" s="112">
        <v>140</v>
      </c>
      <c r="R54" s="112">
        <v>52.5</v>
      </c>
      <c r="S54" s="112">
        <v>60</v>
      </c>
      <c r="T54" s="112">
        <v>0</v>
      </c>
      <c r="U54" s="112">
        <v>0</v>
      </c>
      <c r="V54" s="112">
        <v>47.5</v>
      </c>
      <c r="W54" s="112">
        <v>140</v>
      </c>
      <c r="X54" s="112">
        <v>45</v>
      </c>
      <c r="Y54" s="12">
        <v>60</v>
      </c>
      <c r="Z54" s="12">
        <v>0</v>
      </c>
      <c r="AA54" s="12">
        <v>0</v>
      </c>
      <c r="AB54" s="112">
        <v>0</v>
      </c>
      <c r="AC54" s="112">
        <v>0</v>
      </c>
      <c r="AD54" s="112">
        <v>0</v>
      </c>
      <c r="AE54" s="112">
        <v>0</v>
      </c>
      <c r="AF54" s="112">
        <v>0</v>
      </c>
      <c r="AG54" s="112">
        <v>0</v>
      </c>
    </row>
    <row r="55" s="6" customFormat="1" ht="17.5" spans="1:33">
      <c r="A55" s="62"/>
      <c r="B55" s="63"/>
      <c r="C55" s="62"/>
      <c r="D55" s="64"/>
      <c r="E55" s="65" t="s">
        <v>204</v>
      </c>
      <c r="F55" s="65"/>
      <c r="G55" s="225"/>
      <c r="H55" s="8">
        <v>1</v>
      </c>
      <c r="I55" s="8">
        <v>0</v>
      </c>
      <c r="J55" s="8">
        <v>0</v>
      </c>
      <c r="K55" s="8">
        <v>1</v>
      </c>
      <c r="L55" s="8">
        <v>0</v>
      </c>
      <c r="M55" s="8">
        <v>0</v>
      </c>
      <c r="N55" s="8">
        <f t="shared" si="9"/>
        <v>9</v>
      </c>
      <c r="O55" s="225">
        <v>50</v>
      </c>
      <c r="P55" s="225">
        <v>52</v>
      </c>
      <c r="Q55" s="225" t="s">
        <v>877</v>
      </c>
      <c r="R55" s="225" t="s">
        <v>181</v>
      </c>
      <c r="S55" s="225" t="s">
        <v>181</v>
      </c>
      <c r="T55" s="225" t="s">
        <v>181</v>
      </c>
      <c r="U55" s="225" t="s">
        <v>181</v>
      </c>
      <c r="V55" s="225">
        <v>47</v>
      </c>
      <c r="W55" s="225" t="s">
        <v>877</v>
      </c>
      <c r="X55" s="225" t="s">
        <v>181</v>
      </c>
      <c r="Y55" s="6" t="s">
        <v>181</v>
      </c>
      <c r="Z55" s="6" t="s">
        <v>181</v>
      </c>
      <c r="AA55" s="6" t="s">
        <v>181</v>
      </c>
      <c r="AB55" s="225">
        <v>0</v>
      </c>
      <c r="AC55" s="225">
        <v>0</v>
      </c>
      <c r="AD55" s="225">
        <v>0</v>
      </c>
      <c r="AE55" s="225">
        <v>0</v>
      </c>
      <c r="AF55" s="225">
        <v>0</v>
      </c>
      <c r="AG55" s="225">
        <v>0</v>
      </c>
    </row>
    <row r="56" ht="17.5" spans="1:33">
      <c r="A56" s="31">
        <f t="shared" si="10"/>
        <v>608</v>
      </c>
      <c r="B56" s="40" t="s">
        <v>135</v>
      </c>
      <c r="C56" s="31" t="s">
        <v>202</v>
      </c>
      <c r="D56" s="41" t="s">
        <v>120</v>
      </c>
      <c r="E56" s="42" t="s">
        <v>206</v>
      </c>
      <c r="F56" s="42" t="s">
        <v>207</v>
      </c>
      <c r="G56" s="171"/>
      <c r="H56" s="21">
        <v>1</v>
      </c>
      <c r="I56" s="21">
        <v>0</v>
      </c>
      <c r="J56" s="21">
        <v>0</v>
      </c>
      <c r="K56" s="21">
        <v>1</v>
      </c>
      <c r="L56" s="21">
        <v>0</v>
      </c>
      <c r="M56" s="21">
        <v>0</v>
      </c>
      <c r="N56" s="21">
        <f t="shared" si="9"/>
        <v>9</v>
      </c>
      <c r="O56" s="112">
        <v>50</v>
      </c>
      <c r="P56" s="112">
        <v>52</v>
      </c>
      <c r="Q56" s="112">
        <v>200</v>
      </c>
      <c r="R56" s="112">
        <v>52</v>
      </c>
      <c r="S56" s="112">
        <v>200</v>
      </c>
      <c r="T56" s="112">
        <v>0</v>
      </c>
      <c r="U56" s="112">
        <v>0</v>
      </c>
      <c r="V56" s="112">
        <v>47</v>
      </c>
      <c r="W56" s="112">
        <v>200</v>
      </c>
      <c r="X56" s="112">
        <v>47</v>
      </c>
      <c r="Y56" s="112">
        <v>200</v>
      </c>
      <c r="Z56" s="12">
        <v>0</v>
      </c>
      <c r="AA56" s="12">
        <v>0</v>
      </c>
      <c r="AB56" s="112">
        <v>0</v>
      </c>
      <c r="AC56" s="112">
        <v>0</v>
      </c>
      <c r="AD56" s="112">
        <v>0</v>
      </c>
      <c r="AE56" s="112">
        <v>0</v>
      </c>
      <c r="AF56" s="112">
        <v>0</v>
      </c>
      <c r="AG56" s="112">
        <v>0</v>
      </c>
    </row>
    <row r="57" s="7" customFormat="1" ht="17.5" spans="1:33">
      <c r="A57" s="67"/>
      <c r="B57" s="63"/>
      <c r="C57" s="62"/>
      <c r="D57" s="64"/>
      <c r="E57" s="65" t="s">
        <v>192</v>
      </c>
      <c r="F57" s="76"/>
      <c r="G57" s="225"/>
      <c r="H57" s="8">
        <v>1</v>
      </c>
      <c r="I57" s="8">
        <v>0</v>
      </c>
      <c r="J57" s="8">
        <v>0</v>
      </c>
      <c r="K57" s="8">
        <v>1</v>
      </c>
      <c r="L57" s="8">
        <v>0</v>
      </c>
      <c r="M57" s="8">
        <v>0</v>
      </c>
      <c r="N57" s="8">
        <f t="shared" si="9"/>
        <v>9</v>
      </c>
      <c r="O57" s="225">
        <v>50</v>
      </c>
      <c r="P57" s="225" t="s">
        <v>878</v>
      </c>
      <c r="Q57" s="225" t="s">
        <v>657</v>
      </c>
      <c r="R57" s="225">
        <v>0</v>
      </c>
      <c r="S57" s="6">
        <v>0</v>
      </c>
      <c r="T57" s="225">
        <v>0</v>
      </c>
      <c r="U57" s="225">
        <v>0</v>
      </c>
      <c r="V57" s="225" t="s">
        <v>879</v>
      </c>
      <c r="W57" s="225" t="s">
        <v>657</v>
      </c>
      <c r="X57" s="225">
        <v>0</v>
      </c>
      <c r="Y57" s="6">
        <v>0</v>
      </c>
      <c r="Z57" s="6">
        <v>0</v>
      </c>
      <c r="AA57" s="6">
        <v>0</v>
      </c>
      <c r="AB57" s="225">
        <v>0</v>
      </c>
      <c r="AC57" s="225">
        <v>0</v>
      </c>
      <c r="AD57" s="225">
        <v>0</v>
      </c>
      <c r="AE57" s="225">
        <v>0</v>
      </c>
      <c r="AF57" s="225">
        <v>0</v>
      </c>
      <c r="AG57" s="225">
        <v>0</v>
      </c>
    </row>
    <row r="58" customFormat="1" ht="17.5" spans="1:33">
      <c r="A58" s="57">
        <f t="shared" si="10"/>
        <v>608</v>
      </c>
      <c r="B58" s="58" t="s">
        <v>135</v>
      </c>
      <c r="C58" s="59" t="s">
        <v>202</v>
      </c>
      <c r="D58" s="60" t="s">
        <v>126</v>
      </c>
      <c r="E58" s="61" t="s">
        <v>212</v>
      </c>
      <c r="F58" s="77" t="s">
        <v>213</v>
      </c>
      <c r="G58" s="171"/>
      <c r="H58" s="21">
        <v>1</v>
      </c>
      <c r="I58" s="21">
        <v>0</v>
      </c>
      <c r="J58" s="21">
        <v>0</v>
      </c>
      <c r="K58" s="21">
        <v>1</v>
      </c>
      <c r="L58" s="21">
        <v>0</v>
      </c>
      <c r="M58" s="21">
        <v>0</v>
      </c>
      <c r="N58" s="21">
        <f t="shared" si="9"/>
        <v>9</v>
      </c>
      <c r="O58" s="112">
        <v>50</v>
      </c>
      <c r="P58" s="112">
        <v>51.5</v>
      </c>
      <c r="Q58" s="112">
        <v>200</v>
      </c>
      <c r="R58" s="112">
        <v>0</v>
      </c>
      <c r="S58" s="112">
        <v>0</v>
      </c>
      <c r="T58" s="112">
        <v>0</v>
      </c>
      <c r="U58" s="112">
        <v>0</v>
      </c>
      <c r="V58" s="112">
        <v>47.5</v>
      </c>
      <c r="W58" s="112">
        <v>200</v>
      </c>
      <c r="X58" s="112">
        <v>0</v>
      </c>
      <c r="Y58" s="112">
        <v>0</v>
      </c>
      <c r="Z58" s="12">
        <v>0</v>
      </c>
      <c r="AA58" s="12">
        <v>0</v>
      </c>
      <c r="AB58" s="112">
        <v>0</v>
      </c>
      <c r="AC58" s="112">
        <v>0</v>
      </c>
      <c r="AD58" s="112">
        <v>0</v>
      </c>
      <c r="AE58" s="112">
        <v>0</v>
      </c>
      <c r="AF58" s="112">
        <v>0</v>
      </c>
      <c r="AG58" s="112">
        <v>0</v>
      </c>
    </row>
    <row r="59" s="7" customFormat="1" ht="17.5" spans="1:33">
      <c r="A59" s="67"/>
      <c r="B59" s="63"/>
      <c r="C59" s="62"/>
      <c r="D59" s="64"/>
      <c r="E59" s="65" t="s">
        <v>192</v>
      </c>
      <c r="F59" s="76"/>
      <c r="G59" s="225"/>
      <c r="H59" s="8">
        <v>1</v>
      </c>
      <c r="I59" s="8">
        <v>0</v>
      </c>
      <c r="J59" s="8">
        <v>0</v>
      </c>
      <c r="K59" s="8">
        <v>1</v>
      </c>
      <c r="L59" s="8">
        <v>0</v>
      </c>
      <c r="M59" s="8">
        <v>0</v>
      </c>
      <c r="N59" s="8">
        <f t="shared" si="9"/>
        <v>9</v>
      </c>
      <c r="O59" s="225">
        <v>50</v>
      </c>
      <c r="P59" s="225" t="s">
        <v>878</v>
      </c>
      <c r="Q59" s="225" t="s">
        <v>657</v>
      </c>
      <c r="R59" s="225">
        <v>0</v>
      </c>
      <c r="S59" s="6">
        <v>0</v>
      </c>
      <c r="T59" s="225">
        <v>0</v>
      </c>
      <c r="U59" s="225">
        <v>0</v>
      </c>
      <c r="V59" s="225" t="s">
        <v>879</v>
      </c>
      <c r="W59" s="225" t="s">
        <v>657</v>
      </c>
      <c r="X59" s="225">
        <v>0</v>
      </c>
      <c r="Y59" s="6">
        <v>0</v>
      </c>
      <c r="Z59" s="6">
        <v>0</v>
      </c>
      <c r="AA59" s="6">
        <v>0</v>
      </c>
      <c r="AB59" s="225">
        <v>0</v>
      </c>
      <c r="AC59" s="225">
        <v>0</v>
      </c>
      <c r="AD59" s="225">
        <v>0</v>
      </c>
      <c r="AE59" s="225">
        <v>0</v>
      </c>
      <c r="AF59" s="225">
        <v>0</v>
      </c>
      <c r="AG59" s="225">
        <v>0</v>
      </c>
    </row>
    <row r="60" customFormat="1" ht="17.5" spans="1:33">
      <c r="A60" s="57">
        <f>A56</f>
        <v>608</v>
      </c>
      <c r="B60" s="58" t="s">
        <v>135</v>
      </c>
      <c r="C60" s="59" t="s">
        <v>202</v>
      </c>
      <c r="D60" s="60" t="s">
        <v>129</v>
      </c>
      <c r="E60" s="61" t="s">
        <v>214</v>
      </c>
      <c r="F60" s="77" t="s">
        <v>215</v>
      </c>
      <c r="G60" s="171"/>
      <c r="H60" s="21">
        <v>1</v>
      </c>
      <c r="I60" s="21">
        <v>0</v>
      </c>
      <c r="J60" s="21">
        <v>0</v>
      </c>
      <c r="K60" s="21">
        <v>1</v>
      </c>
      <c r="L60" s="21">
        <v>0</v>
      </c>
      <c r="M60" s="21">
        <v>0</v>
      </c>
      <c r="N60" s="21">
        <f t="shared" si="9"/>
        <v>9</v>
      </c>
      <c r="O60" s="112">
        <v>50</v>
      </c>
      <c r="P60" s="112">
        <v>51.5</v>
      </c>
      <c r="Q60" s="112">
        <v>200</v>
      </c>
      <c r="R60" s="112">
        <v>0</v>
      </c>
      <c r="S60" s="112">
        <v>0</v>
      </c>
      <c r="T60" s="112">
        <v>0</v>
      </c>
      <c r="U60" s="112">
        <v>0</v>
      </c>
      <c r="V60" s="112">
        <v>47.5</v>
      </c>
      <c r="W60" s="112">
        <v>200</v>
      </c>
      <c r="X60" s="112">
        <v>0</v>
      </c>
      <c r="Y60" s="112">
        <v>0</v>
      </c>
      <c r="Z60" s="12">
        <v>0</v>
      </c>
      <c r="AA60" s="12">
        <v>0</v>
      </c>
      <c r="AB60" s="112">
        <v>0</v>
      </c>
      <c r="AC60" s="112">
        <v>0</v>
      </c>
      <c r="AD60" s="112">
        <v>0</v>
      </c>
      <c r="AE60" s="112">
        <v>0</v>
      </c>
      <c r="AF60" s="112">
        <v>0</v>
      </c>
      <c r="AG60" s="112">
        <v>0</v>
      </c>
    </row>
    <row r="61" s="6" customFormat="1" ht="17.5" spans="1:33">
      <c r="A61" s="62"/>
      <c r="B61" s="63"/>
      <c r="C61" s="62"/>
      <c r="D61" s="64"/>
      <c r="E61" s="65" t="s">
        <v>216</v>
      </c>
      <c r="F61" s="65"/>
      <c r="G61" s="225"/>
      <c r="H61" s="8">
        <v>1</v>
      </c>
      <c r="I61" s="8">
        <v>0</v>
      </c>
      <c r="J61" s="8">
        <v>0</v>
      </c>
      <c r="K61" s="8">
        <v>1</v>
      </c>
      <c r="L61" s="8">
        <v>0</v>
      </c>
      <c r="M61" s="8">
        <v>0</v>
      </c>
      <c r="N61" s="8">
        <f t="shared" si="9"/>
        <v>9</v>
      </c>
      <c r="O61" s="225">
        <v>50</v>
      </c>
      <c r="P61" s="225" t="s">
        <v>455</v>
      </c>
      <c r="Q61" s="225" t="s">
        <v>640</v>
      </c>
      <c r="R61" s="225" t="s">
        <v>455</v>
      </c>
      <c r="S61" s="6" t="s">
        <v>642</v>
      </c>
      <c r="T61" s="225">
        <v>0</v>
      </c>
      <c r="U61" s="225">
        <v>0</v>
      </c>
      <c r="V61" s="225" t="s">
        <v>222</v>
      </c>
      <c r="W61" s="225" t="s">
        <v>640</v>
      </c>
      <c r="X61" s="225" t="s">
        <v>222</v>
      </c>
      <c r="Y61" s="6" t="s">
        <v>642</v>
      </c>
      <c r="Z61" s="6">
        <v>0</v>
      </c>
      <c r="AA61" s="6">
        <v>0</v>
      </c>
      <c r="AB61" s="225">
        <v>0</v>
      </c>
      <c r="AC61" s="225">
        <v>0</v>
      </c>
      <c r="AD61" s="225">
        <v>0</v>
      </c>
      <c r="AE61" s="225">
        <v>0</v>
      </c>
      <c r="AF61" s="225">
        <v>0</v>
      </c>
      <c r="AG61" s="225">
        <v>0</v>
      </c>
    </row>
    <row r="62" ht="17.5" spans="1:33">
      <c r="A62" s="31">
        <f>A56</f>
        <v>608</v>
      </c>
      <c r="B62" s="40" t="s">
        <v>138</v>
      </c>
      <c r="C62" s="31" t="s">
        <v>223</v>
      </c>
      <c r="D62" s="41" t="s">
        <v>109</v>
      </c>
      <c r="E62" s="42" t="s">
        <v>224</v>
      </c>
      <c r="F62" s="42" t="s">
        <v>223</v>
      </c>
      <c r="G62" s="171"/>
      <c r="H62" s="21">
        <v>1</v>
      </c>
      <c r="I62" s="21">
        <v>0</v>
      </c>
      <c r="J62" s="21">
        <v>0</v>
      </c>
      <c r="K62" s="21">
        <v>1</v>
      </c>
      <c r="L62" s="21">
        <v>0</v>
      </c>
      <c r="M62" s="21">
        <v>0</v>
      </c>
      <c r="N62" s="21">
        <f t="shared" si="9"/>
        <v>9</v>
      </c>
      <c r="O62" s="112">
        <v>50</v>
      </c>
      <c r="P62" s="112">
        <v>50.5</v>
      </c>
      <c r="Q62" s="112">
        <v>400</v>
      </c>
      <c r="R62" s="112">
        <v>52.5</v>
      </c>
      <c r="S62" s="112">
        <v>60</v>
      </c>
      <c r="T62" s="112">
        <v>0</v>
      </c>
      <c r="U62" s="112">
        <v>0</v>
      </c>
      <c r="V62" s="112">
        <v>47.5</v>
      </c>
      <c r="W62" s="112">
        <v>400</v>
      </c>
      <c r="X62" s="112">
        <v>45</v>
      </c>
      <c r="Y62" s="12">
        <v>60</v>
      </c>
      <c r="Z62" s="12">
        <v>0</v>
      </c>
      <c r="AA62" s="12">
        <v>0</v>
      </c>
      <c r="AB62" s="112">
        <v>0</v>
      </c>
      <c r="AC62" s="112">
        <v>0</v>
      </c>
      <c r="AD62" s="112">
        <v>0</v>
      </c>
      <c r="AE62" s="112">
        <v>0</v>
      </c>
      <c r="AF62" s="112">
        <v>0</v>
      </c>
      <c r="AG62" s="112">
        <v>0</v>
      </c>
    </row>
    <row r="63" s="6" customFormat="1" ht="17.5" spans="1:33">
      <c r="A63" s="62"/>
      <c r="B63" s="63"/>
      <c r="C63" s="62"/>
      <c r="D63" s="64"/>
      <c r="E63" s="65" t="s">
        <v>225</v>
      </c>
      <c r="F63" s="65"/>
      <c r="G63" s="225"/>
      <c r="H63" s="8">
        <v>1</v>
      </c>
      <c r="I63" s="8">
        <v>0</v>
      </c>
      <c r="J63" s="8">
        <v>0</v>
      </c>
      <c r="K63" s="8">
        <v>1</v>
      </c>
      <c r="L63" s="8">
        <v>0</v>
      </c>
      <c r="M63" s="8">
        <v>0</v>
      </c>
      <c r="N63" s="8">
        <f t="shared" si="9"/>
        <v>9</v>
      </c>
      <c r="O63" s="225">
        <v>50</v>
      </c>
      <c r="P63" s="225">
        <v>51</v>
      </c>
      <c r="Q63" s="225" t="s">
        <v>880</v>
      </c>
      <c r="R63" s="225" t="s">
        <v>181</v>
      </c>
      <c r="S63" s="6" t="s">
        <v>181</v>
      </c>
      <c r="T63" s="225">
        <v>0</v>
      </c>
      <c r="U63" s="225">
        <v>0</v>
      </c>
      <c r="V63" s="225">
        <v>47.5</v>
      </c>
      <c r="W63" s="225" t="s">
        <v>880</v>
      </c>
      <c r="X63" s="225" t="s">
        <v>181</v>
      </c>
      <c r="Y63" s="225" t="s">
        <v>181</v>
      </c>
      <c r="Z63" s="6">
        <v>0</v>
      </c>
      <c r="AA63" s="6">
        <v>0</v>
      </c>
      <c r="AB63" s="225">
        <v>0</v>
      </c>
      <c r="AC63" s="225">
        <v>0</v>
      </c>
      <c r="AD63" s="225">
        <v>0</v>
      </c>
      <c r="AE63" s="225">
        <v>0</v>
      </c>
      <c r="AF63" s="225">
        <v>0</v>
      </c>
      <c r="AG63" s="225">
        <v>0</v>
      </c>
    </row>
    <row r="64" ht="17.5" spans="1:33">
      <c r="A64" s="31">
        <f t="shared" ref="A64:A68" si="11">A62</f>
        <v>608</v>
      </c>
      <c r="B64" s="40" t="s">
        <v>138</v>
      </c>
      <c r="C64" s="31" t="s">
        <v>223</v>
      </c>
      <c r="D64" s="41" t="s">
        <v>120</v>
      </c>
      <c r="E64" s="42" t="s">
        <v>226</v>
      </c>
      <c r="F64" s="42" t="s">
        <v>227</v>
      </c>
      <c r="G64" s="171"/>
      <c r="H64" s="21">
        <v>1</v>
      </c>
      <c r="I64" s="21">
        <v>0</v>
      </c>
      <c r="J64" s="21">
        <v>0</v>
      </c>
      <c r="K64" s="21">
        <v>1</v>
      </c>
      <c r="L64" s="21">
        <v>0</v>
      </c>
      <c r="M64" s="21">
        <v>0</v>
      </c>
      <c r="N64" s="21">
        <f t="shared" si="9"/>
        <v>9</v>
      </c>
      <c r="O64" s="112">
        <v>50</v>
      </c>
      <c r="P64" s="112">
        <v>51</v>
      </c>
      <c r="Q64" s="112">
        <v>400</v>
      </c>
      <c r="R64" s="112">
        <v>52</v>
      </c>
      <c r="S64" s="112">
        <v>60</v>
      </c>
      <c r="T64" s="112">
        <v>0</v>
      </c>
      <c r="U64" s="112">
        <v>0</v>
      </c>
      <c r="V64" s="112">
        <v>47.5</v>
      </c>
      <c r="W64" s="112">
        <v>400</v>
      </c>
      <c r="X64" s="112">
        <v>45.5</v>
      </c>
      <c r="Y64" s="12">
        <v>60</v>
      </c>
      <c r="Z64" s="12">
        <v>0</v>
      </c>
      <c r="AA64" s="12">
        <v>0</v>
      </c>
      <c r="AB64" s="112">
        <v>0</v>
      </c>
      <c r="AC64" s="112">
        <v>0</v>
      </c>
      <c r="AD64" s="112">
        <v>0</v>
      </c>
      <c r="AE64" s="112">
        <v>0</v>
      </c>
      <c r="AF64" s="112">
        <v>0</v>
      </c>
      <c r="AG64" s="112">
        <v>0</v>
      </c>
    </row>
    <row r="65" s="10" customFormat="1" ht="17.5" spans="1:33">
      <c r="A65" s="70"/>
      <c r="B65" s="71"/>
      <c r="C65" s="70"/>
      <c r="D65" s="72"/>
      <c r="E65" s="73" t="s">
        <v>192</v>
      </c>
      <c r="F65" s="73"/>
      <c r="G65" s="110"/>
      <c r="H65" s="75">
        <v>1</v>
      </c>
      <c r="I65" s="75">
        <v>0</v>
      </c>
      <c r="J65" s="75">
        <v>0</v>
      </c>
      <c r="K65" s="75">
        <v>1</v>
      </c>
      <c r="L65" s="75">
        <v>0</v>
      </c>
      <c r="M65" s="75">
        <v>0</v>
      </c>
      <c r="N65" s="75">
        <f t="shared" si="9"/>
        <v>9</v>
      </c>
      <c r="O65" s="110">
        <v>50</v>
      </c>
      <c r="P65" s="110">
        <v>51</v>
      </c>
      <c r="Q65" s="251" t="s">
        <v>665</v>
      </c>
      <c r="R65" s="110">
        <v>0</v>
      </c>
      <c r="S65" s="10">
        <v>0</v>
      </c>
      <c r="T65" s="110">
        <v>0</v>
      </c>
      <c r="U65" s="110">
        <v>0</v>
      </c>
      <c r="V65" s="110">
        <v>48</v>
      </c>
      <c r="W65" s="251" t="s">
        <v>665</v>
      </c>
      <c r="X65" s="110">
        <v>0</v>
      </c>
      <c r="Y65" s="10">
        <v>0</v>
      </c>
      <c r="Z65" s="10">
        <v>0</v>
      </c>
      <c r="AA65" s="10">
        <v>0</v>
      </c>
      <c r="AB65" s="110">
        <v>0</v>
      </c>
      <c r="AC65" s="110">
        <v>0</v>
      </c>
      <c r="AD65" s="110">
        <v>0</v>
      </c>
      <c r="AE65" s="110">
        <v>0</v>
      </c>
      <c r="AF65" s="110">
        <v>0</v>
      </c>
      <c r="AG65" s="110">
        <v>0</v>
      </c>
    </row>
    <row r="66" ht="17.5" spans="1:33">
      <c r="A66" s="31">
        <f t="shared" si="11"/>
        <v>608</v>
      </c>
      <c r="B66" s="40" t="s">
        <v>231</v>
      </c>
      <c r="C66" s="31" t="s">
        <v>228</v>
      </c>
      <c r="D66" s="41" t="s">
        <v>109</v>
      </c>
      <c r="E66" s="42" t="s">
        <v>232</v>
      </c>
      <c r="F66" s="42" t="s">
        <v>228</v>
      </c>
      <c r="G66" s="171"/>
      <c r="H66" s="21">
        <v>1</v>
      </c>
      <c r="I66" s="21">
        <v>0</v>
      </c>
      <c r="J66" s="21">
        <v>0</v>
      </c>
      <c r="K66" s="21">
        <v>1</v>
      </c>
      <c r="L66" s="21">
        <v>0</v>
      </c>
      <c r="M66" s="21">
        <v>0</v>
      </c>
      <c r="N66" s="21">
        <f t="shared" si="9"/>
        <v>9</v>
      </c>
      <c r="O66" s="112">
        <v>50</v>
      </c>
      <c r="P66" s="112">
        <v>51</v>
      </c>
      <c r="Q66" s="112">
        <v>1600</v>
      </c>
      <c r="R66" s="112">
        <v>52</v>
      </c>
      <c r="S66" s="112">
        <v>60</v>
      </c>
      <c r="T66" s="112">
        <v>0</v>
      </c>
      <c r="U66" s="112">
        <v>0</v>
      </c>
      <c r="V66" s="112">
        <v>48</v>
      </c>
      <c r="W66" s="112">
        <v>1600</v>
      </c>
      <c r="X66" s="112">
        <v>47</v>
      </c>
      <c r="Y66" s="12">
        <v>60</v>
      </c>
      <c r="Z66" s="12">
        <v>0</v>
      </c>
      <c r="AA66" s="12">
        <v>0</v>
      </c>
      <c r="AB66" s="112">
        <v>0</v>
      </c>
      <c r="AC66" s="112">
        <v>0</v>
      </c>
      <c r="AD66" s="112">
        <v>0</v>
      </c>
      <c r="AE66" s="112">
        <v>0</v>
      </c>
      <c r="AF66" s="112">
        <v>0</v>
      </c>
      <c r="AG66" s="112">
        <v>0</v>
      </c>
    </row>
    <row r="67" s="11" customFormat="1" ht="15.6" customHeight="1" spans="1:33">
      <c r="A67" s="107"/>
      <c r="B67" s="71"/>
      <c r="C67" s="70"/>
      <c r="D67" s="72"/>
      <c r="E67" s="73"/>
      <c r="F67" s="108"/>
      <c r="G67" s="109"/>
      <c r="H67" s="110"/>
      <c r="I67" s="141"/>
      <c r="J67" s="110"/>
      <c r="K67" s="141"/>
      <c r="L67" s="141"/>
      <c r="M67" s="141"/>
      <c r="N67" s="141"/>
      <c r="O67" s="110"/>
      <c r="P67" s="141"/>
      <c r="Q67" s="141"/>
      <c r="R67" s="141"/>
      <c r="S67" s="110"/>
      <c r="T67" s="10"/>
      <c r="U67" s="10"/>
      <c r="V67" s="154"/>
      <c r="AB67" s="476">
        <v>0</v>
      </c>
      <c r="AC67" s="476">
        <v>0</v>
      </c>
      <c r="AD67" s="476">
        <v>0</v>
      </c>
      <c r="AE67" s="476">
        <v>0</v>
      </c>
      <c r="AF67" s="476">
        <v>0</v>
      </c>
      <c r="AG67" s="476">
        <v>0</v>
      </c>
    </row>
    <row r="68" customFormat="1" ht="15.6" customHeight="1" spans="1:33">
      <c r="A68" s="48">
        <f t="shared" si="11"/>
        <v>608</v>
      </c>
      <c r="B68" s="40"/>
      <c r="C68" s="31" t="s">
        <v>228</v>
      </c>
      <c r="D68" s="41" t="s">
        <v>120</v>
      </c>
      <c r="E68" s="42" t="s">
        <v>233</v>
      </c>
      <c r="F68" s="42" t="s">
        <v>234</v>
      </c>
      <c r="G68" s="111"/>
      <c r="H68" s="112"/>
      <c r="I68" s="143"/>
      <c r="J68" s="112"/>
      <c r="K68" s="143"/>
      <c r="L68" s="143"/>
      <c r="M68" s="143"/>
      <c r="N68" s="143"/>
      <c r="O68" s="112"/>
      <c r="P68" s="143"/>
      <c r="Q68" s="143"/>
      <c r="R68" s="143"/>
      <c r="S68" s="112"/>
      <c r="T68" s="12"/>
      <c r="U68" s="12"/>
      <c r="V68" s="156"/>
      <c r="AB68" s="468">
        <v>0</v>
      </c>
      <c r="AC68" s="468">
        <v>0</v>
      </c>
      <c r="AD68" s="468">
        <v>0</v>
      </c>
      <c r="AE68" s="468">
        <v>0</v>
      </c>
      <c r="AF68" s="468">
        <v>0</v>
      </c>
      <c r="AG68" s="468">
        <v>0</v>
      </c>
    </row>
    <row r="69" s="11" customFormat="1" ht="15.6" customHeight="1" spans="1:33">
      <c r="A69" s="107"/>
      <c r="B69" s="71"/>
      <c r="C69" s="70"/>
      <c r="D69" s="72"/>
      <c r="E69" s="73"/>
      <c r="F69" s="108"/>
      <c r="G69" s="109"/>
      <c r="H69" s="110"/>
      <c r="I69" s="141"/>
      <c r="J69" s="110"/>
      <c r="K69" s="141"/>
      <c r="L69" s="141"/>
      <c r="M69" s="141"/>
      <c r="N69" s="141"/>
      <c r="O69" s="110"/>
      <c r="P69" s="141"/>
      <c r="Q69" s="141"/>
      <c r="R69" s="141"/>
      <c r="S69" s="110"/>
      <c r="T69" s="10"/>
      <c r="U69" s="10"/>
      <c r="V69" s="154"/>
      <c r="AB69" s="476">
        <v>0</v>
      </c>
      <c r="AC69" s="476">
        <v>0</v>
      </c>
      <c r="AD69" s="476">
        <v>0</v>
      </c>
      <c r="AE69" s="476">
        <v>0</v>
      </c>
      <c r="AF69" s="476">
        <v>0</v>
      </c>
      <c r="AG69" s="476">
        <v>0</v>
      </c>
    </row>
    <row r="70" customFormat="1" ht="15.6" customHeight="1" spans="1:33">
      <c r="A70" s="48">
        <f>A68</f>
        <v>608</v>
      </c>
      <c r="B70" s="40"/>
      <c r="C70" s="31" t="s">
        <v>228</v>
      </c>
      <c r="D70" s="41" t="s">
        <v>126</v>
      </c>
      <c r="E70" s="42" t="s">
        <v>235</v>
      </c>
      <c r="F70" s="42" t="s">
        <v>236</v>
      </c>
      <c r="G70" s="111"/>
      <c r="H70" s="112"/>
      <c r="I70" s="143"/>
      <c r="J70" s="112"/>
      <c r="K70" s="143"/>
      <c r="L70" s="143"/>
      <c r="M70" s="143"/>
      <c r="N70" s="143"/>
      <c r="O70" s="112"/>
      <c r="P70" s="143"/>
      <c r="Q70" s="143"/>
      <c r="R70" s="143"/>
      <c r="S70" s="112"/>
      <c r="T70" s="12"/>
      <c r="U70" s="12"/>
      <c r="V70" s="156"/>
      <c r="AB70" s="468">
        <v>0</v>
      </c>
      <c r="AC70" s="468">
        <v>0</v>
      </c>
      <c r="AD70" s="468">
        <v>0</v>
      </c>
      <c r="AE70" s="468">
        <v>0</v>
      </c>
      <c r="AF70" s="468">
        <v>0</v>
      </c>
      <c r="AG70" s="468">
        <v>0</v>
      </c>
    </row>
    <row r="71" s="10" customFormat="1" ht="17.5" spans="1:33">
      <c r="A71" s="70"/>
      <c r="B71" s="71"/>
      <c r="C71" s="70"/>
      <c r="D71" s="72"/>
      <c r="E71" s="73" t="s">
        <v>237</v>
      </c>
      <c r="F71" s="73" t="s">
        <v>238</v>
      </c>
      <c r="G71" s="110"/>
      <c r="H71" s="75">
        <v>1</v>
      </c>
      <c r="I71" s="75">
        <v>0</v>
      </c>
      <c r="J71" s="75">
        <v>0</v>
      </c>
      <c r="K71" s="75">
        <v>1</v>
      </c>
      <c r="L71" s="75">
        <v>0</v>
      </c>
      <c r="M71" s="75">
        <v>0</v>
      </c>
      <c r="N71" s="75">
        <f>H71+I71*2+J71*4+K71*8+L71*16+M71*32</f>
        <v>9</v>
      </c>
      <c r="O71" s="110">
        <v>50</v>
      </c>
      <c r="P71" s="110">
        <v>51.5</v>
      </c>
      <c r="Q71" s="251" t="s">
        <v>636</v>
      </c>
      <c r="R71" s="110">
        <v>0</v>
      </c>
      <c r="S71" s="10">
        <v>0</v>
      </c>
      <c r="T71" s="110">
        <v>0</v>
      </c>
      <c r="U71" s="110">
        <v>0</v>
      </c>
      <c r="V71" s="110">
        <v>47.5</v>
      </c>
      <c r="W71" s="251" t="s">
        <v>636</v>
      </c>
      <c r="X71" s="110">
        <v>0</v>
      </c>
      <c r="Y71" s="10">
        <v>0</v>
      </c>
      <c r="Z71" s="10">
        <v>0</v>
      </c>
      <c r="AA71" s="10">
        <v>0</v>
      </c>
      <c r="AB71" s="110">
        <v>0</v>
      </c>
      <c r="AC71" s="110">
        <v>0</v>
      </c>
      <c r="AD71" s="110">
        <v>0</v>
      </c>
      <c r="AE71" s="110">
        <v>0</v>
      </c>
      <c r="AF71" s="110">
        <v>0</v>
      </c>
      <c r="AG71" s="110">
        <v>0</v>
      </c>
    </row>
    <row r="72" ht="17.5" spans="1:33">
      <c r="A72" s="31">
        <f>A66</f>
        <v>608</v>
      </c>
      <c r="B72" s="40" t="s">
        <v>166</v>
      </c>
      <c r="C72" s="31" t="s">
        <v>238</v>
      </c>
      <c r="D72" s="41" t="s">
        <v>109</v>
      </c>
      <c r="E72" s="42" t="s">
        <v>239</v>
      </c>
      <c r="F72" s="42" t="s">
        <v>238</v>
      </c>
      <c r="G72" s="171"/>
      <c r="H72" s="21">
        <v>1</v>
      </c>
      <c r="I72" s="21">
        <v>0</v>
      </c>
      <c r="J72" s="21">
        <v>0</v>
      </c>
      <c r="K72" s="21">
        <v>1</v>
      </c>
      <c r="L72" s="21">
        <v>0</v>
      </c>
      <c r="M72" s="21">
        <v>0</v>
      </c>
      <c r="N72" s="21">
        <f>H72+I72*2+J72*4+K72*8+L72*16+M72*32</f>
        <v>9</v>
      </c>
      <c r="O72" s="112">
        <v>50</v>
      </c>
      <c r="P72" s="112">
        <v>51.5</v>
      </c>
      <c r="Q72" s="112">
        <v>140</v>
      </c>
      <c r="R72" s="112">
        <v>52</v>
      </c>
      <c r="S72" s="112">
        <v>20</v>
      </c>
      <c r="T72" s="112">
        <v>0</v>
      </c>
      <c r="U72" s="112">
        <v>0</v>
      </c>
      <c r="V72" s="112">
        <v>47.5</v>
      </c>
      <c r="W72" s="112">
        <v>140</v>
      </c>
      <c r="X72" s="112">
        <v>45</v>
      </c>
      <c r="Y72" s="12">
        <v>20</v>
      </c>
      <c r="Z72" s="12">
        <v>0</v>
      </c>
      <c r="AA72" s="12">
        <v>0</v>
      </c>
      <c r="AB72" s="112">
        <v>0</v>
      </c>
      <c r="AC72" s="112">
        <v>0</v>
      </c>
      <c r="AD72" s="112">
        <v>0</v>
      </c>
      <c r="AE72" s="112">
        <v>0</v>
      </c>
      <c r="AF72" s="112">
        <v>0</v>
      </c>
      <c r="AG72" s="112">
        <v>0</v>
      </c>
    </row>
    <row r="73" s="11" customFormat="1" ht="15.6" customHeight="1" spans="1:33">
      <c r="A73" s="107"/>
      <c r="B73" s="71"/>
      <c r="C73" s="70"/>
      <c r="D73" s="72"/>
      <c r="E73" s="73"/>
      <c r="F73" s="73"/>
      <c r="G73" s="109"/>
      <c r="H73" s="110"/>
      <c r="I73" s="141"/>
      <c r="J73" s="110"/>
      <c r="K73" s="141"/>
      <c r="L73" s="141"/>
      <c r="M73" s="141"/>
      <c r="N73" s="145"/>
      <c r="O73" s="110"/>
      <c r="P73" s="141"/>
      <c r="Q73" s="141"/>
      <c r="R73" s="145"/>
      <c r="S73" s="110"/>
      <c r="T73" s="10"/>
      <c r="U73" s="10"/>
      <c r="V73" s="154"/>
      <c r="AB73" s="476">
        <v>0</v>
      </c>
      <c r="AC73" s="476">
        <v>0</v>
      </c>
      <c r="AD73" s="476">
        <v>0</v>
      </c>
      <c r="AE73" s="476">
        <v>0</v>
      </c>
      <c r="AF73" s="476">
        <v>0</v>
      </c>
      <c r="AG73" s="476">
        <v>0</v>
      </c>
    </row>
    <row r="74" customFormat="1" ht="15.6" customHeight="1" spans="1:33">
      <c r="A74" s="48">
        <f>A64</f>
        <v>608</v>
      </c>
      <c r="B74" s="40"/>
      <c r="C74" s="31" t="s">
        <v>238</v>
      </c>
      <c r="D74" s="41" t="s">
        <v>120</v>
      </c>
      <c r="E74" s="42" t="s">
        <v>240</v>
      </c>
      <c r="F74" s="42" t="s">
        <v>241</v>
      </c>
      <c r="G74" s="111"/>
      <c r="H74" s="112"/>
      <c r="I74" s="143"/>
      <c r="J74" s="112"/>
      <c r="K74" s="143"/>
      <c r="L74" s="143"/>
      <c r="M74" s="143"/>
      <c r="N74" s="146"/>
      <c r="O74" s="112"/>
      <c r="P74" s="143"/>
      <c r="Q74" s="143"/>
      <c r="R74" s="146"/>
      <c r="S74" s="112"/>
      <c r="T74" s="12"/>
      <c r="U74" s="12"/>
      <c r="V74" s="156"/>
      <c r="AB74" s="477">
        <v>0</v>
      </c>
      <c r="AC74" s="477">
        <v>0</v>
      </c>
      <c r="AD74" s="477">
        <v>0</v>
      </c>
      <c r="AE74" s="477">
        <v>0</v>
      </c>
      <c r="AF74" s="477">
        <v>0</v>
      </c>
      <c r="AG74" s="477">
        <v>0</v>
      </c>
    </row>
    <row r="75" s="2" customFormat="1" ht="17.5" spans="1:33">
      <c r="A75" s="49"/>
      <c r="B75" s="35"/>
      <c r="C75" s="49"/>
      <c r="D75" s="36"/>
      <c r="E75" s="37" t="s">
        <v>881</v>
      </c>
      <c r="F75" s="37"/>
      <c r="G75" s="222"/>
      <c r="H75" s="49">
        <v>0</v>
      </c>
      <c r="I75" s="49">
        <v>1</v>
      </c>
      <c r="J75" s="49">
        <v>0</v>
      </c>
      <c r="K75" s="49">
        <v>1</v>
      </c>
      <c r="L75" s="49">
        <v>1</v>
      </c>
      <c r="M75" s="49">
        <v>0</v>
      </c>
      <c r="N75" s="49">
        <f>H75+I75*2+J75*4+K75*8+L75*16+M75*32</f>
        <v>26</v>
      </c>
      <c r="O75" s="222">
        <v>50</v>
      </c>
      <c r="P75" s="247" t="s">
        <v>181</v>
      </c>
      <c r="Q75" s="247" t="s">
        <v>181</v>
      </c>
      <c r="R75" s="247">
        <v>52</v>
      </c>
      <c r="S75" s="247">
        <v>500</v>
      </c>
      <c r="T75" s="247" t="s">
        <v>181</v>
      </c>
      <c r="U75" s="247" t="s">
        <v>181</v>
      </c>
      <c r="V75" s="222">
        <v>47.5</v>
      </c>
      <c r="W75" s="222">
        <v>20000</v>
      </c>
      <c r="X75" s="222">
        <v>47</v>
      </c>
      <c r="Y75" s="2">
        <v>500</v>
      </c>
      <c r="Z75" s="454" t="s">
        <v>181</v>
      </c>
      <c r="AA75" s="454" t="s">
        <v>181</v>
      </c>
      <c r="AB75" s="247">
        <v>0</v>
      </c>
      <c r="AC75" s="247">
        <v>0</v>
      </c>
      <c r="AD75" s="247">
        <v>0</v>
      </c>
      <c r="AE75" s="247">
        <v>0</v>
      </c>
      <c r="AF75" s="247">
        <v>0</v>
      </c>
      <c r="AG75" s="247">
        <v>0</v>
      </c>
    </row>
    <row r="76" s="12" customFormat="1" ht="17.5" spans="1:33">
      <c r="A76" s="9">
        <f>A72</f>
        <v>608</v>
      </c>
      <c r="B76" s="113" t="s">
        <v>169</v>
      </c>
      <c r="C76" s="9" t="s">
        <v>244</v>
      </c>
      <c r="D76" s="114" t="s">
        <v>109</v>
      </c>
      <c r="E76" s="115" t="s">
        <v>245</v>
      </c>
      <c r="F76" s="115" t="s">
        <v>246</v>
      </c>
      <c r="G76" s="112"/>
      <c r="H76" s="9">
        <v>0</v>
      </c>
      <c r="I76" s="9">
        <v>1</v>
      </c>
      <c r="J76" s="9">
        <v>0</v>
      </c>
      <c r="K76" s="9">
        <v>1</v>
      </c>
      <c r="L76" s="9">
        <v>1</v>
      </c>
      <c r="M76" s="9">
        <v>0</v>
      </c>
      <c r="N76" s="9">
        <f>H76+I76*2+J76*4+K76*8+L76*16+M76*32</f>
        <v>26</v>
      </c>
      <c r="O76" s="112">
        <v>50</v>
      </c>
      <c r="P76" s="112">
        <v>0</v>
      </c>
      <c r="Q76" s="112">
        <v>0</v>
      </c>
      <c r="R76" s="112">
        <v>52</v>
      </c>
      <c r="S76" s="112">
        <v>500</v>
      </c>
      <c r="T76" s="112">
        <v>0</v>
      </c>
      <c r="U76" s="112">
        <v>0</v>
      </c>
      <c r="V76" s="112">
        <v>47.5</v>
      </c>
      <c r="W76" s="112">
        <v>20000</v>
      </c>
      <c r="X76" s="112">
        <v>47</v>
      </c>
      <c r="Y76" s="12">
        <v>500</v>
      </c>
      <c r="Z76" s="12">
        <v>0</v>
      </c>
      <c r="AA76" s="12">
        <v>0</v>
      </c>
      <c r="AB76" s="112">
        <v>0</v>
      </c>
      <c r="AC76" s="112">
        <v>0</v>
      </c>
      <c r="AD76" s="112">
        <v>0</v>
      </c>
      <c r="AE76" s="112">
        <v>0</v>
      </c>
      <c r="AF76" s="112">
        <v>0</v>
      </c>
      <c r="AG76" s="112">
        <v>0</v>
      </c>
    </row>
    <row r="77" s="2" customFormat="1" ht="17.5" spans="1:33">
      <c r="A77" s="49"/>
      <c r="B77" s="35"/>
      <c r="C77" s="49"/>
      <c r="D77" s="36"/>
      <c r="E77" s="37" t="s">
        <v>247</v>
      </c>
      <c r="F77" s="37"/>
      <c r="G77" s="222"/>
      <c r="H77" s="49">
        <v>0</v>
      </c>
      <c r="I77" s="49">
        <v>1</v>
      </c>
      <c r="J77" s="49">
        <v>0</v>
      </c>
      <c r="K77" s="49">
        <v>1</v>
      </c>
      <c r="L77" s="49">
        <v>1</v>
      </c>
      <c r="M77" s="49">
        <v>0</v>
      </c>
      <c r="N77" s="49">
        <f>H77+I77*2+J77*4+K77*8+L77*16+M77*32</f>
        <v>26</v>
      </c>
      <c r="O77" s="222">
        <v>50</v>
      </c>
      <c r="P77" s="247" t="s">
        <v>181</v>
      </c>
      <c r="Q77" s="247" t="s">
        <v>181</v>
      </c>
      <c r="R77" s="247">
        <v>52</v>
      </c>
      <c r="S77" s="247">
        <v>500</v>
      </c>
      <c r="T77" s="247" t="s">
        <v>181</v>
      </c>
      <c r="U77" s="247" t="s">
        <v>181</v>
      </c>
      <c r="V77" s="222">
        <v>47.5</v>
      </c>
      <c r="W77" s="222">
        <v>20000</v>
      </c>
      <c r="X77" s="222">
        <v>47</v>
      </c>
      <c r="Y77" s="2">
        <v>500</v>
      </c>
      <c r="Z77" s="454" t="s">
        <v>181</v>
      </c>
      <c r="AA77" s="454" t="s">
        <v>181</v>
      </c>
      <c r="AB77" s="247">
        <v>0</v>
      </c>
      <c r="AC77" s="247">
        <v>0</v>
      </c>
      <c r="AD77" s="247">
        <v>0</v>
      </c>
      <c r="AE77" s="247">
        <v>0</v>
      </c>
      <c r="AF77" s="247">
        <v>0</v>
      </c>
      <c r="AG77" s="247">
        <v>0</v>
      </c>
    </row>
    <row r="78" s="12" customFormat="1" ht="17.5" spans="1:33">
      <c r="A78" s="9">
        <f>A76</f>
        <v>608</v>
      </c>
      <c r="B78" s="113" t="s">
        <v>169</v>
      </c>
      <c r="C78" s="9" t="s">
        <v>244</v>
      </c>
      <c r="D78" s="114" t="s">
        <v>120</v>
      </c>
      <c r="E78" s="115" t="s">
        <v>248</v>
      </c>
      <c r="F78" s="115" t="s">
        <v>249</v>
      </c>
      <c r="G78" s="112"/>
      <c r="H78" s="9">
        <v>0</v>
      </c>
      <c r="I78" s="9">
        <v>1</v>
      </c>
      <c r="J78" s="9">
        <v>0</v>
      </c>
      <c r="K78" s="9">
        <v>1</v>
      </c>
      <c r="L78" s="9">
        <v>1</v>
      </c>
      <c r="M78" s="9">
        <v>0</v>
      </c>
      <c r="N78" s="9">
        <f>H78+I78*2+J78*4+K78*8+L78*16+M78*32</f>
        <v>26</v>
      </c>
      <c r="O78" s="112">
        <v>50</v>
      </c>
      <c r="P78" s="112">
        <v>0</v>
      </c>
      <c r="Q78" s="112">
        <v>0</v>
      </c>
      <c r="R78" s="112">
        <v>52</v>
      </c>
      <c r="S78" s="112">
        <v>500</v>
      </c>
      <c r="T78" s="112">
        <v>0</v>
      </c>
      <c r="U78" s="112">
        <v>0</v>
      </c>
      <c r="V78" s="112">
        <v>47.5</v>
      </c>
      <c r="W78" s="112">
        <v>20000</v>
      </c>
      <c r="X78" s="112">
        <v>47</v>
      </c>
      <c r="Y78" s="12">
        <v>500</v>
      </c>
      <c r="Z78" s="12">
        <v>0</v>
      </c>
      <c r="AA78" s="12">
        <v>0</v>
      </c>
      <c r="AB78" s="112">
        <v>0</v>
      </c>
      <c r="AC78" s="112">
        <v>0</v>
      </c>
      <c r="AD78" s="112">
        <v>0</v>
      </c>
      <c r="AE78" s="112">
        <v>0</v>
      </c>
      <c r="AF78" s="112">
        <v>0</v>
      </c>
      <c r="AG78" s="112">
        <v>0</v>
      </c>
    </row>
    <row r="79" s="2" customFormat="1" ht="17.5" spans="1:33">
      <c r="A79" s="117"/>
      <c r="B79" s="35"/>
      <c r="C79" s="49"/>
      <c r="D79" s="36"/>
      <c r="E79" s="37"/>
      <c r="F79" s="37"/>
      <c r="G79" s="222"/>
      <c r="H79" s="49"/>
      <c r="I79" s="49"/>
      <c r="J79" s="49"/>
      <c r="K79" s="49"/>
      <c r="L79" s="49"/>
      <c r="M79" s="49"/>
      <c r="N79" s="49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AB79" s="222">
        <v>0</v>
      </c>
      <c r="AC79" s="222">
        <v>0</v>
      </c>
      <c r="AD79" s="222">
        <v>0</v>
      </c>
      <c r="AE79" s="222">
        <v>0</v>
      </c>
      <c r="AF79" s="222">
        <v>0</v>
      </c>
      <c r="AG79" s="222">
        <v>0</v>
      </c>
    </row>
    <row r="80" s="12" customFormat="1" ht="17.5" spans="1:33">
      <c r="A80" s="118">
        <f>A78</f>
        <v>608</v>
      </c>
      <c r="B80" s="113"/>
      <c r="C80" s="9" t="s">
        <v>244</v>
      </c>
      <c r="D80" s="114" t="s">
        <v>126</v>
      </c>
      <c r="E80" s="115" t="s">
        <v>250</v>
      </c>
      <c r="F80" s="115" t="s">
        <v>251</v>
      </c>
      <c r="G80" s="112"/>
      <c r="H80" s="9"/>
      <c r="I80" s="9"/>
      <c r="J80" s="9"/>
      <c r="K80" s="9"/>
      <c r="L80" s="9"/>
      <c r="M80" s="9"/>
      <c r="N80" s="9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AB80" s="112">
        <v>0</v>
      </c>
      <c r="AC80" s="112">
        <v>0</v>
      </c>
      <c r="AD80" s="112">
        <v>0</v>
      </c>
      <c r="AE80" s="112">
        <v>0</v>
      </c>
      <c r="AF80" s="112">
        <v>0</v>
      </c>
      <c r="AG80" s="112">
        <v>0</v>
      </c>
    </row>
    <row r="81" s="2" customFormat="1" ht="17.5" spans="1:33">
      <c r="A81" s="34"/>
      <c r="B81" s="35"/>
      <c r="C81" s="34"/>
      <c r="D81" s="36"/>
      <c r="E81" s="37" t="s">
        <v>252</v>
      </c>
      <c r="F81" s="37" t="s">
        <v>253</v>
      </c>
      <c r="G81" s="222"/>
      <c r="H81" s="49">
        <v>0</v>
      </c>
      <c r="I81" s="49">
        <v>1</v>
      </c>
      <c r="J81" s="49">
        <v>0</v>
      </c>
      <c r="K81" s="49">
        <v>0</v>
      </c>
      <c r="L81" s="49">
        <v>1</v>
      </c>
      <c r="M81" s="49">
        <v>0</v>
      </c>
      <c r="N81" s="49">
        <f>H81+I81*2+J81*4+K81*8+L81*16+M81*32</f>
        <v>18</v>
      </c>
      <c r="O81" s="222">
        <v>50</v>
      </c>
      <c r="P81" s="222" t="s">
        <v>388</v>
      </c>
      <c r="Q81" s="222" t="s">
        <v>388</v>
      </c>
      <c r="R81" s="222">
        <v>50.5</v>
      </c>
      <c r="S81" s="222" t="s">
        <v>882</v>
      </c>
      <c r="T81" s="222" t="s">
        <v>181</v>
      </c>
      <c r="U81" s="222" t="s">
        <v>181</v>
      </c>
      <c r="V81" s="222" t="s">
        <v>883</v>
      </c>
      <c r="W81" s="222" t="s">
        <v>884</v>
      </c>
      <c r="X81" s="222" t="s">
        <v>885</v>
      </c>
      <c r="Y81" s="2" t="s">
        <v>886</v>
      </c>
      <c r="Z81" s="2" t="s">
        <v>181</v>
      </c>
      <c r="AA81" s="2" t="s">
        <v>181</v>
      </c>
      <c r="AB81" s="222">
        <v>0</v>
      </c>
      <c r="AC81" s="222">
        <v>0</v>
      </c>
      <c r="AD81" s="222">
        <v>0</v>
      </c>
      <c r="AE81" s="222">
        <v>0</v>
      </c>
      <c r="AF81" s="222">
        <v>0</v>
      </c>
      <c r="AG81" s="222">
        <v>0</v>
      </c>
    </row>
    <row r="82" ht="17.5" spans="1:33">
      <c r="A82" s="31">
        <f>A78</f>
        <v>608</v>
      </c>
      <c r="B82" s="40" t="s">
        <v>172</v>
      </c>
      <c r="C82" s="31" t="s">
        <v>256</v>
      </c>
      <c r="D82" s="41" t="s">
        <v>109</v>
      </c>
      <c r="E82" s="42" t="s">
        <v>257</v>
      </c>
      <c r="F82" s="42" t="s">
        <v>256</v>
      </c>
      <c r="G82" s="171"/>
      <c r="H82" s="21">
        <v>0</v>
      </c>
      <c r="I82" s="21">
        <v>1</v>
      </c>
      <c r="J82" s="21">
        <v>0</v>
      </c>
      <c r="K82" s="21">
        <v>0</v>
      </c>
      <c r="L82" s="21">
        <v>1</v>
      </c>
      <c r="M82" s="21">
        <v>0</v>
      </c>
      <c r="N82" s="21">
        <f>H82+I82*2+J82*4+K82*8+L82*16+M82*32</f>
        <v>18</v>
      </c>
      <c r="O82" s="112">
        <v>50</v>
      </c>
      <c r="P82" s="112">
        <v>50.5</v>
      </c>
      <c r="Q82" s="112">
        <v>100</v>
      </c>
      <c r="R82" s="112">
        <v>50.5</v>
      </c>
      <c r="S82" s="112">
        <v>100</v>
      </c>
      <c r="T82" s="112">
        <v>0</v>
      </c>
      <c r="U82" s="112">
        <v>0</v>
      </c>
      <c r="V82" s="112">
        <v>49.49</v>
      </c>
      <c r="W82" s="112">
        <v>600000</v>
      </c>
      <c r="X82" s="112">
        <v>48</v>
      </c>
      <c r="Y82" s="12">
        <v>100</v>
      </c>
      <c r="Z82" s="12">
        <v>0</v>
      </c>
      <c r="AA82" s="12">
        <v>0</v>
      </c>
      <c r="AB82" s="112">
        <v>0</v>
      </c>
      <c r="AC82" s="112">
        <v>0</v>
      </c>
      <c r="AD82" s="112">
        <v>0</v>
      </c>
      <c r="AE82" s="112">
        <v>0</v>
      </c>
      <c r="AF82" s="112">
        <v>0</v>
      </c>
      <c r="AG82" s="112">
        <v>0</v>
      </c>
    </row>
    <row r="83" s="2" customFormat="1" ht="17.5" spans="1:33">
      <c r="A83" s="34"/>
      <c r="B83" s="35"/>
      <c r="C83" s="34"/>
      <c r="D83" s="36"/>
      <c r="E83" s="37" t="s">
        <v>258</v>
      </c>
      <c r="F83" s="37"/>
      <c r="G83" s="222"/>
      <c r="H83" s="49">
        <v>1</v>
      </c>
      <c r="I83" s="49">
        <v>0</v>
      </c>
      <c r="J83" s="49">
        <v>0</v>
      </c>
      <c r="K83" s="49">
        <v>1</v>
      </c>
      <c r="L83" s="49">
        <v>0</v>
      </c>
      <c r="M83" s="49">
        <v>0</v>
      </c>
      <c r="N83" s="49">
        <f>H83+I83*2+J83*4+K83*8+L83*16+M83*32</f>
        <v>9</v>
      </c>
      <c r="O83" s="222">
        <v>60</v>
      </c>
      <c r="P83" s="222" t="s">
        <v>887</v>
      </c>
      <c r="Q83" s="222" t="s">
        <v>888</v>
      </c>
      <c r="R83" s="222" t="s">
        <v>181</v>
      </c>
      <c r="S83" s="222" t="s">
        <v>181</v>
      </c>
      <c r="T83" s="222" t="s">
        <v>181</v>
      </c>
      <c r="U83" s="222" t="s">
        <v>181</v>
      </c>
      <c r="V83" s="222" t="s">
        <v>889</v>
      </c>
      <c r="W83" s="222" t="s">
        <v>888</v>
      </c>
      <c r="X83" s="222" t="s">
        <v>181</v>
      </c>
      <c r="Y83" s="2" t="s">
        <v>181</v>
      </c>
      <c r="Z83" s="2" t="s">
        <v>181</v>
      </c>
      <c r="AA83" s="2" t="s">
        <v>181</v>
      </c>
      <c r="AB83" s="222">
        <v>0</v>
      </c>
      <c r="AC83" s="222">
        <v>0</v>
      </c>
      <c r="AD83" s="222">
        <v>0</v>
      </c>
      <c r="AE83" s="222">
        <v>0</v>
      </c>
      <c r="AF83" s="222">
        <v>0</v>
      </c>
      <c r="AG83" s="222">
        <v>0</v>
      </c>
    </row>
    <row r="84" ht="17.5" spans="1:33">
      <c r="A84" s="31">
        <f>A82</f>
        <v>608</v>
      </c>
      <c r="B84" s="40" t="s">
        <v>172</v>
      </c>
      <c r="C84" s="31" t="s">
        <v>256</v>
      </c>
      <c r="D84" s="41" t="s">
        <v>120</v>
      </c>
      <c r="E84" s="42" t="s">
        <v>259</v>
      </c>
      <c r="F84" s="42" t="s">
        <v>260</v>
      </c>
      <c r="G84" s="171"/>
      <c r="H84" s="21">
        <v>1</v>
      </c>
      <c r="I84" s="21">
        <v>0</v>
      </c>
      <c r="J84" s="21">
        <v>0</v>
      </c>
      <c r="K84" s="21">
        <v>1</v>
      </c>
      <c r="L84" s="21">
        <v>0</v>
      </c>
      <c r="M84" s="21">
        <v>0</v>
      </c>
      <c r="N84" s="21">
        <f>H84+I84*2+J84*4+K84*8+L84*16+M84*32</f>
        <v>9</v>
      </c>
      <c r="O84" s="112">
        <v>60</v>
      </c>
      <c r="P84" s="112">
        <v>61</v>
      </c>
      <c r="Q84" s="112">
        <v>140</v>
      </c>
      <c r="R84" s="112">
        <v>61</v>
      </c>
      <c r="S84" s="112">
        <v>140</v>
      </c>
      <c r="T84" s="112">
        <v>0</v>
      </c>
      <c r="U84" s="112">
        <v>0</v>
      </c>
      <c r="V84" s="112">
        <v>59</v>
      </c>
      <c r="W84" s="112">
        <v>140</v>
      </c>
      <c r="X84" s="112">
        <v>59</v>
      </c>
      <c r="Y84" s="12">
        <v>140</v>
      </c>
      <c r="Z84" s="12">
        <v>0</v>
      </c>
      <c r="AA84" s="12">
        <v>0</v>
      </c>
      <c r="AB84" s="112">
        <v>0</v>
      </c>
      <c r="AC84" s="112">
        <v>0</v>
      </c>
      <c r="AD84" s="112">
        <v>0</v>
      </c>
      <c r="AE84" s="112">
        <v>0</v>
      </c>
      <c r="AF84" s="112">
        <v>0</v>
      </c>
      <c r="AG84" s="112">
        <v>0</v>
      </c>
    </row>
    <row r="85" s="2" customFormat="1" ht="17.5" spans="1:33">
      <c r="A85" s="45"/>
      <c r="B85" s="35"/>
      <c r="C85" s="34"/>
      <c r="D85" s="36"/>
      <c r="E85" s="37" t="s">
        <v>252</v>
      </c>
      <c r="F85" s="37"/>
      <c r="G85" s="222"/>
      <c r="H85" s="49"/>
      <c r="I85" s="49"/>
      <c r="J85" s="49"/>
      <c r="K85" s="49"/>
      <c r="L85" s="49"/>
      <c r="M85" s="49"/>
      <c r="N85" s="49"/>
      <c r="O85" s="222"/>
      <c r="P85" s="222"/>
      <c r="Q85" s="222"/>
      <c r="R85" s="222"/>
      <c r="S85" s="222"/>
      <c r="T85" s="222"/>
      <c r="U85" s="222"/>
      <c r="V85" s="222"/>
      <c r="W85" s="474"/>
      <c r="X85" s="222"/>
      <c r="AB85" s="222">
        <v>0</v>
      </c>
      <c r="AC85" s="222">
        <v>0</v>
      </c>
      <c r="AD85" s="222">
        <v>0</v>
      </c>
      <c r="AE85" s="222">
        <v>0</v>
      </c>
      <c r="AF85" s="222">
        <v>0</v>
      </c>
      <c r="AG85" s="222">
        <v>0</v>
      </c>
    </row>
    <row r="86" ht="17.5" spans="1:33">
      <c r="A86" s="48">
        <f>A84</f>
        <v>608</v>
      </c>
      <c r="B86" s="40" t="s">
        <v>172</v>
      </c>
      <c r="C86" s="31" t="s">
        <v>256</v>
      </c>
      <c r="D86" s="41" t="s">
        <v>126</v>
      </c>
      <c r="E86" s="42" t="s">
        <v>261</v>
      </c>
      <c r="F86" s="42" t="s">
        <v>262</v>
      </c>
      <c r="G86" s="171"/>
      <c r="H86" s="21">
        <v>0</v>
      </c>
      <c r="I86" s="21">
        <v>1</v>
      </c>
      <c r="J86" s="21">
        <v>0</v>
      </c>
      <c r="K86" s="21">
        <v>1</v>
      </c>
      <c r="L86" s="21">
        <v>1</v>
      </c>
      <c r="M86" s="21">
        <v>0</v>
      </c>
      <c r="N86" s="21">
        <f t="shared" ref="N86:N92" si="12">H86+I86*2+J86*4+K86*8+L86*16+M86*32</f>
        <v>26</v>
      </c>
      <c r="O86" s="112">
        <v>50</v>
      </c>
      <c r="P86" s="112">
        <v>52</v>
      </c>
      <c r="Q86" s="112">
        <v>100</v>
      </c>
      <c r="R86" s="112">
        <v>52</v>
      </c>
      <c r="S86" s="112">
        <v>100</v>
      </c>
      <c r="T86" s="112">
        <v>0</v>
      </c>
      <c r="U86" s="112">
        <v>0</v>
      </c>
      <c r="V86" s="112">
        <v>47</v>
      </c>
      <c r="W86" s="112">
        <v>600000</v>
      </c>
      <c r="X86" s="112">
        <v>45</v>
      </c>
      <c r="Y86" s="12">
        <v>100</v>
      </c>
      <c r="Z86" s="12">
        <v>0</v>
      </c>
      <c r="AA86" s="12">
        <v>0</v>
      </c>
      <c r="AB86" s="112">
        <v>0</v>
      </c>
      <c r="AC86" s="112">
        <v>0</v>
      </c>
      <c r="AD86" s="112">
        <v>0</v>
      </c>
      <c r="AE86" s="112">
        <v>0</v>
      </c>
      <c r="AF86" s="112">
        <v>0</v>
      </c>
      <c r="AG86" s="112">
        <v>0</v>
      </c>
    </row>
    <row r="87" s="2" customFormat="1" ht="17.5" spans="1:33">
      <c r="A87" s="45"/>
      <c r="B87" s="35"/>
      <c r="C87" s="34"/>
      <c r="D87" s="36"/>
      <c r="E87" s="37"/>
      <c r="F87" s="37"/>
      <c r="G87" s="222"/>
      <c r="H87" s="49"/>
      <c r="I87" s="49"/>
      <c r="J87" s="49"/>
      <c r="K87" s="49"/>
      <c r="L87" s="49"/>
      <c r="M87" s="49"/>
      <c r="N87" s="49"/>
      <c r="O87" s="222"/>
      <c r="P87" s="222"/>
      <c r="Q87" s="222"/>
      <c r="R87" s="222"/>
      <c r="S87" s="222"/>
      <c r="T87" s="222"/>
      <c r="U87" s="222"/>
      <c r="V87" s="222"/>
      <c r="W87" s="474"/>
      <c r="X87" s="222"/>
      <c r="AB87" s="222">
        <v>0</v>
      </c>
      <c r="AC87" s="222">
        <v>0</v>
      </c>
      <c r="AD87" s="222">
        <v>0</v>
      </c>
      <c r="AE87" s="222">
        <v>0</v>
      </c>
      <c r="AF87" s="222">
        <v>0</v>
      </c>
      <c r="AG87" s="222">
        <v>0</v>
      </c>
    </row>
    <row r="88" ht="17.5" spans="1:33">
      <c r="A88" s="48">
        <f>A86</f>
        <v>608</v>
      </c>
      <c r="B88" s="40" t="s">
        <v>172</v>
      </c>
      <c r="C88" s="31" t="s">
        <v>256</v>
      </c>
      <c r="D88" s="41" t="s">
        <v>129</v>
      </c>
      <c r="E88" s="42" t="s">
        <v>263</v>
      </c>
      <c r="F88" s="42" t="s">
        <v>264</v>
      </c>
      <c r="G88" s="171"/>
      <c r="H88" s="21">
        <v>1</v>
      </c>
      <c r="I88" s="21">
        <v>0</v>
      </c>
      <c r="J88" s="21">
        <v>0</v>
      </c>
      <c r="K88" s="21">
        <v>1</v>
      </c>
      <c r="L88" s="21">
        <v>0</v>
      </c>
      <c r="M88" s="21">
        <v>0</v>
      </c>
      <c r="N88" s="21">
        <f t="shared" si="12"/>
        <v>9</v>
      </c>
      <c r="O88" s="112">
        <v>50</v>
      </c>
      <c r="P88" s="112">
        <v>51.01</v>
      </c>
      <c r="Q88" s="112">
        <v>900</v>
      </c>
      <c r="R88" s="112">
        <v>0</v>
      </c>
      <c r="S88" s="112">
        <v>0</v>
      </c>
      <c r="T88" s="112">
        <v>0</v>
      </c>
      <c r="U88" s="112">
        <v>0</v>
      </c>
      <c r="V88" s="112">
        <v>48.49</v>
      </c>
      <c r="W88" s="112">
        <v>1900</v>
      </c>
      <c r="X88" s="112">
        <v>0</v>
      </c>
      <c r="Y88" s="12">
        <v>0</v>
      </c>
      <c r="Z88" s="12">
        <v>0</v>
      </c>
      <c r="AA88" s="12">
        <v>0</v>
      </c>
      <c r="AB88" s="112">
        <v>0</v>
      </c>
      <c r="AC88" s="112">
        <v>0</v>
      </c>
      <c r="AD88" s="112">
        <v>0</v>
      </c>
      <c r="AE88" s="112">
        <v>0</v>
      </c>
      <c r="AF88" s="112">
        <v>0</v>
      </c>
      <c r="AG88" s="112">
        <v>0</v>
      </c>
    </row>
    <row r="89" s="2" customFormat="1" ht="17.5" spans="1:33">
      <c r="A89" s="45"/>
      <c r="B89" s="35"/>
      <c r="C89" s="34"/>
      <c r="D89" s="36"/>
      <c r="E89" s="37"/>
      <c r="F89" s="37"/>
      <c r="G89" s="222"/>
      <c r="H89" s="49"/>
      <c r="I89" s="49"/>
      <c r="J89" s="49"/>
      <c r="K89" s="49"/>
      <c r="L89" s="49"/>
      <c r="M89" s="49"/>
      <c r="N89" s="49"/>
      <c r="O89" s="222"/>
      <c r="P89" s="222"/>
      <c r="Q89" s="222"/>
      <c r="R89" s="222"/>
      <c r="S89" s="222"/>
      <c r="T89" s="222"/>
      <c r="U89" s="222"/>
      <c r="V89" s="222"/>
      <c r="W89" s="474"/>
      <c r="X89" s="222"/>
      <c r="AB89" s="222">
        <v>0</v>
      </c>
      <c r="AC89" s="222">
        <v>0</v>
      </c>
      <c r="AD89" s="222">
        <v>0</v>
      </c>
      <c r="AE89" s="222">
        <v>0</v>
      </c>
      <c r="AF89" s="222">
        <v>0</v>
      </c>
      <c r="AG89" s="222">
        <v>0</v>
      </c>
    </row>
    <row r="90" ht="17.5" spans="1:33">
      <c r="A90" s="48">
        <f>A88</f>
        <v>608</v>
      </c>
      <c r="B90" s="40" t="s">
        <v>172</v>
      </c>
      <c r="C90" s="31" t="s">
        <v>256</v>
      </c>
      <c r="D90" s="41" t="s">
        <v>132</v>
      </c>
      <c r="E90" s="42" t="s">
        <v>265</v>
      </c>
      <c r="F90" s="42" t="s">
        <v>266</v>
      </c>
      <c r="G90" s="171"/>
      <c r="H90" s="21">
        <v>0</v>
      </c>
      <c r="I90" s="21">
        <v>1</v>
      </c>
      <c r="J90" s="21">
        <v>0</v>
      </c>
      <c r="K90" s="21">
        <v>1</v>
      </c>
      <c r="L90" s="21">
        <v>1</v>
      </c>
      <c r="M90" s="21">
        <v>0</v>
      </c>
      <c r="N90" s="21">
        <f t="shared" si="12"/>
        <v>26</v>
      </c>
      <c r="O90" s="112">
        <v>50</v>
      </c>
      <c r="P90" s="112">
        <v>50.5</v>
      </c>
      <c r="Q90" s="112">
        <v>100</v>
      </c>
      <c r="R90" s="112">
        <v>50.5</v>
      </c>
      <c r="S90" s="112">
        <v>100</v>
      </c>
      <c r="T90" s="112">
        <v>0</v>
      </c>
      <c r="U90" s="112">
        <v>0</v>
      </c>
      <c r="V90" s="112">
        <v>49.49</v>
      </c>
      <c r="W90" s="112">
        <v>600000</v>
      </c>
      <c r="X90" s="112">
        <v>48</v>
      </c>
      <c r="Y90" s="12">
        <v>100</v>
      </c>
      <c r="Z90" s="12">
        <v>0</v>
      </c>
      <c r="AA90" s="12">
        <v>0</v>
      </c>
      <c r="AB90" s="112">
        <v>0</v>
      </c>
      <c r="AC90" s="112">
        <v>0</v>
      </c>
      <c r="AD90" s="112">
        <v>0</v>
      </c>
      <c r="AE90" s="112">
        <v>0</v>
      </c>
      <c r="AF90" s="112">
        <v>0</v>
      </c>
      <c r="AG90" s="112">
        <v>0</v>
      </c>
    </row>
    <row r="91" s="2" customFormat="1" ht="17.5" spans="1:33">
      <c r="A91" s="34"/>
      <c r="B91" s="35"/>
      <c r="C91" s="34"/>
      <c r="D91" s="36"/>
      <c r="E91" s="37" t="s">
        <v>252</v>
      </c>
      <c r="F91" s="37" t="s">
        <v>253</v>
      </c>
      <c r="G91" s="222"/>
      <c r="H91" s="49">
        <v>0</v>
      </c>
      <c r="I91" s="49">
        <v>1</v>
      </c>
      <c r="J91" s="49">
        <v>0</v>
      </c>
      <c r="K91" s="49">
        <v>0</v>
      </c>
      <c r="L91" s="49">
        <v>1</v>
      </c>
      <c r="M91" s="49">
        <v>0</v>
      </c>
      <c r="N91" s="49">
        <f t="shared" si="12"/>
        <v>18</v>
      </c>
      <c r="O91" s="222">
        <v>50</v>
      </c>
      <c r="P91" s="222" t="s">
        <v>388</v>
      </c>
      <c r="Q91" s="222" t="s">
        <v>388</v>
      </c>
      <c r="R91" s="222">
        <v>50.5</v>
      </c>
      <c r="S91" s="222" t="s">
        <v>882</v>
      </c>
      <c r="T91" s="222" t="s">
        <v>181</v>
      </c>
      <c r="U91" s="222" t="s">
        <v>181</v>
      </c>
      <c r="V91" s="222" t="s">
        <v>883</v>
      </c>
      <c r="W91" s="222" t="s">
        <v>884</v>
      </c>
      <c r="X91" s="222" t="s">
        <v>885</v>
      </c>
      <c r="Y91" s="2" t="s">
        <v>886</v>
      </c>
      <c r="Z91" s="2" t="s">
        <v>181</v>
      </c>
      <c r="AA91" s="2" t="s">
        <v>181</v>
      </c>
      <c r="AB91" s="222">
        <v>0</v>
      </c>
      <c r="AC91" s="222">
        <v>0</v>
      </c>
      <c r="AD91" s="222">
        <v>0</v>
      </c>
      <c r="AE91" s="222">
        <v>0</v>
      </c>
      <c r="AF91" s="222">
        <v>0</v>
      </c>
      <c r="AG91" s="222">
        <v>0</v>
      </c>
    </row>
    <row r="92" ht="17.5" spans="1:33">
      <c r="A92" s="48">
        <f t="shared" ref="A92:A96" si="13">A90</f>
        <v>608</v>
      </c>
      <c r="B92" s="40" t="s">
        <v>172</v>
      </c>
      <c r="C92" s="31" t="s">
        <v>256</v>
      </c>
      <c r="D92" s="41" t="s">
        <v>135</v>
      </c>
      <c r="E92" s="42" t="s">
        <v>267</v>
      </c>
      <c r="F92" s="42" t="s">
        <v>268</v>
      </c>
      <c r="G92" s="171"/>
      <c r="H92" s="21">
        <v>0</v>
      </c>
      <c r="I92" s="21">
        <v>1</v>
      </c>
      <c r="J92" s="21">
        <v>0</v>
      </c>
      <c r="K92" s="21">
        <v>0</v>
      </c>
      <c r="L92" s="21">
        <v>1</v>
      </c>
      <c r="M92" s="21">
        <v>0</v>
      </c>
      <c r="N92" s="21">
        <f t="shared" si="12"/>
        <v>18</v>
      </c>
      <c r="O92" s="112">
        <v>50</v>
      </c>
      <c r="P92" s="112">
        <v>50.5</v>
      </c>
      <c r="Q92" s="112">
        <v>100</v>
      </c>
      <c r="R92" s="112">
        <v>50.5</v>
      </c>
      <c r="S92" s="112">
        <v>100</v>
      </c>
      <c r="T92" s="112">
        <v>0</v>
      </c>
      <c r="U92" s="112">
        <v>0</v>
      </c>
      <c r="V92" s="112">
        <v>49.49</v>
      </c>
      <c r="W92" s="112">
        <v>600000</v>
      </c>
      <c r="X92" s="112">
        <v>48</v>
      </c>
      <c r="Y92" s="12">
        <v>100</v>
      </c>
      <c r="Z92" s="12">
        <v>0</v>
      </c>
      <c r="AA92" s="12">
        <v>0</v>
      </c>
      <c r="AB92" s="112">
        <v>0</v>
      </c>
      <c r="AC92" s="112">
        <v>0</v>
      </c>
      <c r="AD92" s="112">
        <v>0</v>
      </c>
      <c r="AE92" s="112">
        <v>0</v>
      </c>
      <c r="AF92" s="112">
        <v>0</v>
      </c>
      <c r="AG92" s="112">
        <v>0</v>
      </c>
    </row>
    <row r="93" s="2" customFormat="1" ht="17.5" spans="1:33">
      <c r="A93" s="45"/>
      <c r="B93" s="35"/>
      <c r="C93" s="34"/>
      <c r="D93" s="36"/>
      <c r="E93" s="37"/>
      <c r="F93" s="37"/>
      <c r="G93" s="222"/>
      <c r="H93" s="49"/>
      <c r="I93" s="49"/>
      <c r="J93" s="49"/>
      <c r="K93" s="49"/>
      <c r="L93" s="49"/>
      <c r="M93" s="49"/>
      <c r="N93" s="49"/>
      <c r="O93" s="222"/>
      <c r="P93" s="222"/>
      <c r="Q93" s="222"/>
      <c r="R93" s="222"/>
      <c r="S93" s="222"/>
      <c r="T93" s="222"/>
      <c r="U93" s="222"/>
      <c r="V93" s="222"/>
      <c r="W93" s="474"/>
      <c r="X93" s="222"/>
      <c r="AB93" s="222">
        <v>0</v>
      </c>
      <c r="AC93" s="222">
        <v>0</v>
      </c>
      <c r="AD93" s="222">
        <v>0</v>
      </c>
      <c r="AE93" s="222">
        <v>0</v>
      </c>
      <c r="AF93" s="222">
        <v>0</v>
      </c>
      <c r="AG93" s="222">
        <v>0</v>
      </c>
    </row>
    <row r="94" ht="17.5" spans="1:33">
      <c r="A94" s="48">
        <f t="shared" si="13"/>
        <v>608</v>
      </c>
      <c r="B94" s="40" t="s">
        <v>172</v>
      </c>
      <c r="C94" s="31" t="s">
        <v>256</v>
      </c>
      <c r="D94" s="41" t="s">
        <v>138</v>
      </c>
      <c r="E94" s="42" t="s">
        <v>269</v>
      </c>
      <c r="F94" s="42" t="s">
        <v>270</v>
      </c>
      <c r="G94" s="171"/>
      <c r="H94" s="21">
        <v>0</v>
      </c>
      <c r="I94" s="21">
        <v>1</v>
      </c>
      <c r="J94" s="21">
        <v>0</v>
      </c>
      <c r="K94" s="21">
        <v>0</v>
      </c>
      <c r="L94" s="21">
        <v>1</v>
      </c>
      <c r="M94" s="21">
        <v>0</v>
      </c>
      <c r="N94" s="21">
        <f>H94+I94*2+J94*4+K94*8+L94*16+M94*32</f>
        <v>18</v>
      </c>
      <c r="O94" s="112">
        <v>50</v>
      </c>
      <c r="P94" s="112">
        <v>50.5</v>
      </c>
      <c r="Q94" s="112">
        <v>100</v>
      </c>
      <c r="R94" s="112">
        <v>50.5</v>
      </c>
      <c r="S94" s="112">
        <v>100</v>
      </c>
      <c r="T94" s="112">
        <v>0</v>
      </c>
      <c r="U94" s="112">
        <v>0</v>
      </c>
      <c r="V94" s="112">
        <v>49.49</v>
      </c>
      <c r="W94" s="112">
        <v>600000</v>
      </c>
      <c r="X94" s="112">
        <v>48</v>
      </c>
      <c r="Y94" s="12">
        <v>100</v>
      </c>
      <c r="Z94" s="12">
        <v>0</v>
      </c>
      <c r="AA94" s="12">
        <v>0</v>
      </c>
      <c r="AB94" s="112">
        <v>0</v>
      </c>
      <c r="AC94" s="112">
        <v>0</v>
      </c>
      <c r="AD94" s="112">
        <v>0</v>
      </c>
      <c r="AE94" s="112">
        <v>0</v>
      </c>
      <c r="AF94" s="112">
        <v>0</v>
      </c>
      <c r="AG94" s="112">
        <v>0</v>
      </c>
    </row>
    <row r="95" s="3" customFormat="1" ht="17.5" spans="1:33">
      <c r="A95" s="45"/>
      <c r="B95" s="35"/>
      <c r="C95" s="34"/>
      <c r="D95" s="36"/>
      <c r="E95" s="37"/>
      <c r="F95" s="37"/>
      <c r="G95" s="222"/>
      <c r="H95" s="49"/>
      <c r="I95" s="49"/>
      <c r="J95" s="49"/>
      <c r="K95" s="49"/>
      <c r="L95" s="49"/>
      <c r="M95" s="49"/>
      <c r="N95" s="49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"/>
      <c r="Z95" s="2"/>
      <c r="AA95" s="2"/>
      <c r="AB95" s="222">
        <v>0</v>
      </c>
      <c r="AC95" s="222">
        <v>0</v>
      </c>
      <c r="AD95" s="222">
        <v>0</v>
      </c>
      <c r="AE95" s="222">
        <v>0</v>
      </c>
      <c r="AF95" s="222">
        <v>0</v>
      </c>
      <c r="AG95" s="222">
        <v>0</v>
      </c>
    </row>
    <row r="96" customFormat="1" ht="17.5" spans="1:33">
      <c r="A96" s="48">
        <f t="shared" si="13"/>
        <v>608</v>
      </c>
      <c r="B96" s="40"/>
      <c r="C96" s="31" t="s">
        <v>256</v>
      </c>
      <c r="D96" s="41" t="s">
        <v>231</v>
      </c>
      <c r="E96" s="42" t="s">
        <v>271</v>
      </c>
      <c r="F96" s="42" t="s">
        <v>272</v>
      </c>
      <c r="G96" s="171"/>
      <c r="H96" s="21"/>
      <c r="I96" s="21"/>
      <c r="J96" s="21"/>
      <c r="K96" s="21"/>
      <c r="L96" s="21"/>
      <c r="M96" s="21"/>
      <c r="N96" s="21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2"/>
      <c r="Z96" s="12"/>
      <c r="AA96" s="12"/>
      <c r="AB96" s="112">
        <v>0</v>
      </c>
      <c r="AC96" s="112">
        <v>0</v>
      </c>
      <c r="AD96" s="112">
        <v>0</v>
      </c>
      <c r="AE96" s="112">
        <v>0</v>
      </c>
      <c r="AF96" s="112">
        <v>0</v>
      </c>
      <c r="AG96" s="112">
        <v>0</v>
      </c>
    </row>
    <row r="97" s="3" customFormat="1" ht="17.5" spans="1:33">
      <c r="A97" s="45"/>
      <c r="B97" s="35"/>
      <c r="C97" s="34"/>
      <c r="D97" s="36"/>
      <c r="E97" s="37"/>
      <c r="F97" s="37"/>
      <c r="G97" s="222"/>
      <c r="H97" s="49"/>
      <c r="I97" s="49"/>
      <c r="J97" s="49"/>
      <c r="K97" s="49"/>
      <c r="L97" s="49"/>
      <c r="M97" s="49"/>
      <c r="N97" s="49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"/>
      <c r="Z97" s="2"/>
      <c r="AA97" s="2"/>
      <c r="AB97" s="222">
        <v>0</v>
      </c>
      <c r="AC97" s="222">
        <v>0</v>
      </c>
      <c r="AD97" s="222">
        <v>0</v>
      </c>
      <c r="AE97" s="222">
        <v>0</v>
      </c>
      <c r="AF97" s="222">
        <v>0</v>
      </c>
      <c r="AG97" s="222">
        <v>0</v>
      </c>
    </row>
    <row r="98" customFormat="1" ht="17.5" spans="1:33">
      <c r="A98" s="48">
        <f>A96</f>
        <v>608</v>
      </c>
      <c r="B98" s="40"/>
      <c r="C98" s="31" t="s">
        <v>256</v>
      </c>
      <c r="D98" s="41" t="s">
        <v>166</v>
      </c>
      <c r="E98" s="42" t="s">
        <v>273</v>
      </c>
      <c r="F98" s="42" t="s">
        <v>274</v>
      </c>
      <c r="G98" s="171"/>
      <c r="H98" s="21"/>
      <c r="I98" s="21"/>
      <c r="J98" s="21"/>
      <c r="K98" s="21"/>
      <c r="L98" s="21"/>
      <c r="M98" s="21"/>
      <c r="N98" s="21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12"/>
      <c r="Z98" s="12"/>
      <c r="AA98" s="12"/>
      <c r="AB98" s="112">
        <v>0</v>
      </c>
      <c r="AC98" s="112">
        <v>0</v>
      </c>
      <c r="AD98" s="112">
        <v>0</v>
      </c>
      <c r="AE98" s="112">
        <v>0</v>
      </c>
      <c r="AF98" s="112">
        <v>0</v>
      </c>
      <c r="AG98" s="112">
        <v>0</v>
      </c>
    </row>
    <row r="99" s="2" customFormat="1" ht="17.5" spans="1:33">
      <c r="A99" s="34"/>
      <c r="B99" s="35"/>
      <c r="C99" s="34"/>
      <c r="D99" s="36"/>
      <c r="E99" s="37" t="s">
        <v>252</v>
      </c>
      <c r="F99" s="37" t="s">
        <v>275</v>
      </c>
      <c r="G99" s="222"/>
      <c r="H99" s="49">
        <v>0</v>
      </c>
      <c r="I99" s="49">
        <v>0</v>
      </c>
      <c r="J99" s="49">
        <v>0</v>
      </c>
      <c r="K99" s="49">
        <v>0</v>
      </c>
      <c r="L99" s="49">
        <v>0</v>
      </c>
      <c r="M99" s="49">
        <v>0</v>
      </c>
      <c r="N99" s="49">
        <f t="shared" ref="N99:N106" si="14">H99+I99*2+J99*4+K99*8+L99*16+M99*32</f>
        <v>0</v>
      </c>
      <c r="O99" s="222">
        <v>50</v>
      </c>
      <c r="P99" s="222" t="s">
        <v>388</v>
      </c>
      <c r="Q99" s="222" t="s">
        <v>388</v>
      </c>
      <c r="R99" s="222" t="s">
        <v>388</v>
      </c>
      <c r="S99" s="222" t="s">
        <v>388</v>
      </c>
      <c r="T99" s="222" t="s">
        <v>181</v>
      </c>
      <c r="U99" s="222" t="s">
        <v>181</v>
      </c>
      <c r="V99" s="222" t="s">
        <v>388</v>
      </c>
      <c r="W99" s="222" t="s">
        <v>388</v>
      </c>
      <c r="X99" s="222" t="s">
        <v>388</v>
      </c>
      <c r="Y99" s="222" t="s">
        <v>388</v>
      </c>
      <c r="Z99" s="2" t="s">
        <v>181</v>
      </c>
      <c r="AA99" s="2" t="s">
        <v>181</v>
      </c>
      <c r="AB99" s="222">
        <v>0</v>
      </c>
      <c r="AC99" s="222">
        <v>0</v>
      </c>
      <c r="AD99" s="222">
        <v>0</v>
      </c>
      <c r="AE99" s="222">
        <v>0</v>
      </c>
      <c r="AF99" s="222">
        <v>0</v>
      </c>
      <c r="AG99" s="222">
        <v>0</v>
      </c>
    </row>
    <row r="100" s="16" customFormat="1" ht="17.5" spans="1:33">
      <c r="A100" s="31">
        <f>A94</f>
        <v>608</v>
      </c>
      <c r="B100" s="40" t="s">
        <v>172</v>
      </c>
      <c r="C100" s="31" t="s">
        <v>256</v>
      </c>
      <c r="D100" s="41" t="s">
        <v>169</v>
      </c>
      <c r="E100" s="42" t="s">
        <v>257</v>
      </c>
      <c r="F100" s="42" t="s">
        <v>256</v>
      </c>
      <c r="G100" s="171"/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f t="shared" si="14"/>
        <v>0</v>
      </c>
      <c r="O100" s="171">
        <v>50</v>
      </c>
      <c r="P100" s="171">
        <v>50.5</v>
      </c>
      <c r="Q100" s="171">
        <v>100</v>
      </c>
      <c r="R100" s="171">
        <v>50.5</v>
      </c>
      <c r="S100" s="171">
        <v>100</v>
      </c>
      <c r="T100" s="171">
        <v>0</v>
      </c>
      <c r="U100" s="171">
        <v>0</v>
      </c>
      <c r="V100" s="171">
        <v>49.49</v>
      </c>
      <c r="W100" s="171">
        <v>600000</v>
      </c>
      <c r="X100" s="171">
        <v>48</v>
      </c>
      <c r="Y100" s="26">
        <v>100</v>
      </c>
      <c r="Z100" s="26">
        <v>0</v>
      </c>
      <c r="AA100" s="26">
        <v>0</v>
      </c>
      <c r="AB100" s="171">
        <v>0</v>
      </c>
      <c r="AC100" s="171">
        <v>0</v>
      </c>
      <c r="AD100" s="171">
        <v>0</v>
      </c>
      <c r="AE100" s="171">
        <v>0</v>
      </c>
      <c r="AF100" s="171">
        <v>0</v>
      </c>
      <c r="AG100" s="171">
        <v>0</v>
      </c>
    </row>
    <row r="101" s="3" customFormat="1" ht="17.5" spans="1:33">
      <c r="A101" s="34"/>
      <c r="B101" s="35"/>
      <c r="C101" s="34"/>
      <c r="D101" s="36"/>
      <c r="E101" s="37"/>
      <c r="F101" s="37" t="s">
        <v>253</v>
      </c>
      <c r="G101" s="222"/>
      <c r="H101" s="49">
        <v>0</v>
      </c>
      <c r="I101" s="49">
        <v>1</v>
      </c>
      <c r="J101" s="49">
        <v>0</v>
      </c>
      <c r="K101" s="49">
        <v>0</v>
      </c>
      <c r="L101" s="49">
        <v>1</v>
      </c>
      <c r="M101" s="49">
        <v>0</v>
      </c>
      <c r="N101" s="49">
        <v>18</v>
      </c>
      <c r="O101" s="222">
        <v>50</v>
      </c>
      <c r="P101" s="222" t="s">
        <v>388</v>
      </c>
      <c r="Q101" s="222" t="s">
        <v>388</v>
      </c>
      <c r="R101" s="222">
        <v>50.5</v>
      </c>
      <c r="S101" s="222" t="s">
        <v>882</v>
      </c>
      <c r="T101" s="222" t="s">
        <v>181</v>
      </c>
      <c r="U101" s="222" t="s">
        <v>181</v>
      </c>
      <c r="V101" s="222" t="s">
        <v>883</v>
      </c>
      <c r="W101" s="222" t="s">
        <v>884</v>
      </c>
      <c r="X101" s="222" t="s">
        <v>885</v>
      </c>
      <c r="Y101" s="2" t="s">
        <v>886</v>
      </c>
      <c r="Z101" s="2" t="s">
        <v>181</v>
      </c>
      <c r="AA101" s="2" t="s">
        <v>181</v>
      </c>
      <c r="AB101" s="222">
        <v>0</v>
      </c>
      <c r="AC101" s="222">
        <v>0</v>
      </c>
      <c r="AD101" s="222">
        <v>0</v>
      </c>
      <c r="AE101" s="222">
        <v>0</v>
      </c>
      <c r="AF101" s="222">
        <v>0</v>
      </c>
      <c r="AG101" s="222">
        <v>0</v>
      </c>
    </row>
    <row r="102" s="16" customFormat="1" ht="17.5" spans="1:33">
      <c r="A102" s="31">
        <f>A100</f>
        <v>608</v>
      </c>
      <c r="B102" s="40" t="s">
        <v>172</v>
      </c>
      <c r="C102" s="31" t="s">
        <v>256</v>
      </c>
      <c r="D102" s="41" t="s">
        <v>172</v>
      </c>
      <c r="E102" s="42" t="s">
        <v>278</v>
      </c>
      <c r="F102" s="42" t="s">
        <v>279</v>
      </c>
      <c r="G102" s="171"/>
      <c r="H102" s="21">
        <v>0</v>
      </c>
      <c r="I102" s="21">
        <v>1</v>
      </c>
      <c r="J102" s="21">
        <v>0</v>
      </c>
      <c r="K102" s="21">
        <v>0</v>
      </c>
      <c r="L102" s="21">
        <v>1</v>
      </c>
      <c r="M102" s="21">
        <v>0</v>
      </c>
      <c r="N102" s="21">
        <f t="shared" si="14"/>
        <v>18</v>
      </c>
      <c r="O102" s="112">
        <v>50</v>
      </c>
      <c r="P102" s="112">
        <v>50.5</v>
      </c>
      <c r="Q102" s="112">
        <v>100</v>
      </c>
      <c r="R102" s="112">
        <v>50.5</v>
      </c>
      <c r="S102" s="112">
        <v>100</v>
      </c>
      <c r="T102" s="112">
        <v>0</v>
      </c>
      <c r="U102" s="112">
        <v>0</v>
      </c>
      <c r="V102" s="112">
        <v>49.49</v>
      </c>
      <c r="W102" s="112">
        <v>600000</v>
      </c>
      <c r="X102" s="112">
        <v>48</v>
      </c>
      <c r="Y102" s="12">
        <v>100</v>
      </c>
      <c r="Z102" s="12">
        <v>0</v>
      </c>
      <c r="AA102" s="12">
        <v>0</v>
      </c>
      <c r="AB102" s="171">
        <v>0</v>
      </c>
      <c r="AC102" s="171">
        <v>0</v>
      </c>
      <c r="AD102" s="171">
        <v>0</v>
      </c>
      <c r="AE102" s="171">
        <v>0</v>
      </c>
      <c r="AF102" s="171">
        <v>0</v>
      </c>
      <c r="AG102" s="171">
        <v>0</v>
      </c>
    </row>
    <row r="103" s="2" customFormat="1" ht="17.5" spans="1:33">
      <c r="A103" s="34"/>
      <c r="B103" s="35"/>
      <c r="C103" s="49"/>
      <c r="D103" s="36"/>
      <c r="E103" s="37" t="s">
        <v>280</v>
      </c>
      <c r="F103" s="37" t="s">
        <v>281</v>
      </c>
      <c r="G103" s="222"/>
      <c r="H103" s="49">
        <v>1</v>
      </c>
      <c r="I103" s="49">
        <v>0</v>
      </c>
      <c r="J103" s="49">
        <v>0</v>
      </c>
      <c r="K103" s="49">
        <v>1</v>
      </c>
      <c r="L103" s="49">
        <v>0</v>
      </c>
      <c r="M103" s="49">
        <v>0</v>
      </c>
      <c r="N103" s="49">
        <f t="shared" si="14"/>
        <v>9</v>
      </c>
      <c r="O103" s="222">
        <v>50</v>
      </c>
      <c r="P103" s="222">
        <v>51.5</v>
      </c>
      <c r="Q103" s="222" t="s">
        <v>671</v>
      </c>
      <c r="R103" s="222" t="s">
        <v>181</v>
      </c>
      <c r="S103" s="222" t="s">
        <v>181</v>
      </c>
      <c r="T103" s="222" t="s">
        <v>181</v>
      </c>
      <c r="U103" s="222" t="s">
        <v>181</v>
      </c>
      <c r="V103" s="222">
        <v>47.5</v>
      </c>
      <c r="W103" s="222" t="s">
        <v>671</v>
      </c>
      <c r="X103" s="222" t="s">
        <v>181</v>
      </c>
      <c r="Y103" s="2" t="s">
        <v>181</v>
      </c>
      <c r="Z103" s="2" t="s">
        <v>181</v>
      </c>
      <c r="AA103" s="2" t="s">
        <v>181</v>
      </c>
      <c r="AB103" s="222">
        <v>0</v>
      </c>
      <c r="AC103" s="222">
        <v>0</v>
      </c>
      <c r="AD103" s="222">
        <v>0</v>
      </c>
      <c r="AE103" s="222">
        <v>0</v>
      </c>
      <c r="AF103" s="222">
        <v>0</v>
      </c>
      <c r="AG103" s="222">
        <v>0</v>
      </c>
    </row>
    <row r="104" ht="17.5" spans="1:33">
      <c r="A104" s="59">
        <f>A88</f>
        <v>608</v>
      </c>
      <c r="B104" s="58" t="s">
        <v>175</v>
      </c>
      <c r="C104" s="119" t="s">
        <v>284</v>
      </c>
      <c r="D104" s="60" t="s">
        <v>109</v>
      </c>
      <c r="E104" s="61" t="s">
        <v>280</v>
      </c>
      <c r="F104" s="61" t="s">
        <v>284</v>
      </c>
      <c r="G104" s="171"/>
      <c r="H104" s="21">
        <v>1</v>
      </c>
      <c r="I104" s="21">
        <v>0</v>
      </c>
      <c r="J104" s="21">
        <v>0</v>
      </c>
      <c r="K104" s="21">
        <v>1</v>
      </c>
      <c r="L104" s="21">
        <v>0</v>
      </c>
      <c r="M104" s="21">
        <v>0</v>
      </c>
      <c r="N104" s="21">
        <f t="shared" si="14"/>
        <v>9</v>
      </c>
      <c r="O104" s="112">
        <v>50</v>
      </c>
      <c r="P104" s="112">
        <v>51.5</v>
      </c>
      <c r="Q104" s="112">
        <v>140</v>
      </c>
      <c r="R104" s="112">
        <v>52</v>
      </c>
      <c r="S104" s="112">
        <v>60</v>
      </c>
      <c r="T104" s="112">
        <v>0</v>
      </c>
      <c r="U104" s="112">
        <v>0</v>
      </c>
      <c r="V104" s="112">
        <v>47.5</v>
      </c>
      <c r="W104" s="112">
        <v>140</v>
      </c>
      <c r="X104" s="112">
        <v>45</v>
      </c>
      <c r="Y104" s="12">
        <v>60</v>
      </c>
      <c r="Z104" s="12">
        <v>0</v>
      </c>
      <c r="AA104" s="12">
        <v>0</v>
      </c>
      <c r="AB104" s="112">
        <v>0</v>
      </c>
      <c r="AC104" s="112">
        <v>0</v>
      </c>
      <c r="AD104" s="112">
        <v>0</v>
      </c>
      <c r="AE104" s="112">
        <v>0</v>
      </c>
      <c r="AF104" s="112">
        <v>0</v>
      </c>
      <c r="AG104" s="112">
        <v>0</v>
      </c>
    </row>
    <row r="105" s="2" customFormat="1" ht="17.5" spans="1:33">
      <c r="A105" s="34"/>
      <c r="B105" s="35"/>
      <c r="C105" s="49"/>
      <c r="D105" s="36"/>
      <c r="E105" s="37" t="s">
        <v>285</v>
      </c>
      <c r="F105" s="37" t="s">
        <v>286</v>
      </c>
      <c r="G105" s="222"/>
      <c r="H105" s="49">
        <v>1</v>
      </c>
      <c r="I105" s="49">
        <v>1</v>
      </c>
      <c r="J105" s="49">
        <v>0</v>
      </c>
      <c r="K105" s="49">
        <v>1</v>
      </c>
      <c r="L105" s="49">
        <v>1</v>
      </c>
      <c r="M105" s="49">
        <v>0</v>
      </c>
      <c r="N105" s="49">
        <f t="shared" si="14"/>
        <v>27</v>
      </c>
      <c r="O105" s="222">
        <v>50</v>
      </c>
      <c r="P105" s="222" t="s">
        <v>890</v>
      </c>
      <c r="Q105" s="222" t="s">
        <v>891</v>
      </c>
      <c r="R105" s="222" t="s">
        <v>890</v>
      </c>
      <c r="S105" s="222" t="s">
        <v>891</v>
      </c>
      <c r="T105" s="222">
        <v>0</v>
      </c>
      <c r="U105" s="222">
        <v>0</v>
      </c>
      <c r="V105" s="222" t="s">
        <v>890</v>
      </c>
      <c r="W105" s="222" t="s">
        <v>891</v>
      </c>
      <c r="X105" s="222" t="s">
        <v>890</v>
      </c>
      <c r="Y105" s="222" t="s">
        <v>891</v>
      </c>
      <c r="Z105" s="2">
        <v>0</v>
      </c>
      <c r="AA105" s="2">
        <v>0</v>
      </c>
      <c r="AB105" s="222">
        <v>0</v>
      </c>
      <c r="AC105" s="222">
        <v>0</v>
      </c>
      <c r="AD105" s="222">
        <v>0</v>
      </c>
      <c r="AE105" s="222">
        <v>0</v>
      </c>
      <c r="AF105" s="222">
        <v>0</v>
      </c>
      <c r="AG105" s="222">
        <v>0</v>
      </c>
    </row>
    <row r="106" ht="17.5" spans="1:33">
      <c r="A106" s="31">
        <f>A86</f>
        <v>608</v>
      </c>
      <c r="B106" s="40" t="s">
        <v>175</v>
      </c>
      <c r="C106" s="31" t="s">
        <v>284</v>
      </c>
      <c r="D106" s="41" t="s">
        <v>120</v>
      </c>
      <c r="E106" s="42" t="s">
        <v>285</v>
      </c>
      <c r="F106" s="42" t="s">
        <v>286</v>
      </c>
      <c r="G106" s="171"/>
      <c r="H106" s="21">
        <v>1</v>
      </c>
      <c r="I106" s="21">
        <v>1</v>
      </c>
      <c r="J106" s="21">
        <v>0</v>
      </c>
      <c r="K106" s="21">
        <v>1</v>
      </c>
      <c r="L106" s="21">
        <v>1</v>
      </c>
      <c r="M106" s="21">
        <v>0</v>
      </c>
      <c r="N106" s="21">
        <f t="shared" si="14"/>
        <v>27</v>
      </c>
      <c r="O106" s="112">
        <v>50</v>
      </c>
      <c r="P106" s="112">
        <v>53</v>
      </c>
      <c r="Q106" s="112">
        <v>2500</v>
      </c>
      <c r="R106" s="112">
        <v>55</v>
      </c>
      <c r="S106" s="112">
        <v>60</v>
      </c>
      <c r="T106" s="112">
        <v>0</v>
      </c>
      <c r="U106" s="112">
        <v>0</v>
      </c>
      <c r="V106" s="112">
        <v>46</v>
      </c>
      <c r="W106" s="112">
        <v>1000</v>
      </c>
      <c r="X106" s="112">
        <v>45</v>
      </c>
      <c r="Y106" s="12">
        <v>600</v>
      </c>
      <c r="Z106" s="12">
        <v>0</v>
      </c>
      <c r="AA106" s="12">
        <v>0</v>
      </c>
      <c r="AB106" s="112">
        <v>0</v>
      </c>
      <c r="AC106" s="112">
        <v>0</v>
      </c>
      <c r="AD106" s="112">
        <v>0</v>
      </c>
      <c r="AE106" s="112">
        <v>0</v>
      </c>
      <c r="AF106" s="112">
        <v>0</v>
      </c>
      <c r="AG106" s="112">
        <v>0</v>
      </c>
    </row>
    <row r="107" s="3" customFormat="1" ht="17.5" spans="1:33">
      <c r="A107" s="34"/>
      <c r="B107" s="35"/>
      <c r="C107" s="49"/>
      <c r="D107" s="36"/>
      <c r="E107" s="37"/>
      <c r="F107" s="37"/>
      <c r="G107" s="222"/>
      <c r="H107" s="49"/>
      <c r="I107" s="49"/>
      <c r="J107" s="49"/>
      <c r="K107" s="49"/>
      <c r="L107" s="49"/>
      <c r="M107" s="49"/>
      <c r="N107" s="49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"/>
      <c r="Z107" s="2"/>
      <c r="AA107" s="2"/>
      <c r="AB107" s="222">
        <v>0</v>
      </c>
      <c r="AC107" s="222">
        <v>0</v>
      </c>
      <c r="AD107" s="222">
        <v>0</v>
      </c>
      <c r="AE107" s="222">
        <v>0</v>
      </c>
      <c r="AF107" s="222">
        <v>0</v>
      </c>
      <c r="AG107" s="222">
        <v>0</v>
      </c>
    </row>
    <row r="108" customFormat="1" ht="17.5" spans="1:33">
      <c r="A108" s="31">
        <f>A88</f>
        <v>608</v>
      </c>
      <c r="B108" s="40"/>
      <c r="C108" s="31" t="s">
        <v>284</v>
      </c>
      <c r="D108" s="41" t="s">
        <v>126</v>
      </c>
      <c r="E108" s="42" t="s">
        <v>288</v>
      </c>
      <c r="F108" s="42" t="s">
        <v>289</v>
      </c>
      <c r="G108" s="171"/>
      <c r="H108" s="21"/>
      <c r="I108" s="21"/>
      <c r="J108" s="21"/>
      <c r="K108" s="21"/>
      <c r="L108" s="21"/>
      <c r="M108" s="21"/>
      <c r="N108" s="21"/>
      <c r="O108" s="112"/>
      <c r="P108" s="112"/>
      <c r="Q108" s="112"/>
      <c r="R108" s="112"/>
      <c r="S108" s="112"/>
      <c r="T108" s="112"/>
      <c r="U108" s="112"/>
      <c r="V108" s="112"/>
      <c r="W108" s="112"/>
      <c r="X108" s="112"/>
      <c r="Y108" s="12"/>
      <c r="Z108" s="12"/>
      <c r="AA108" s="12"/>
      <c r="AB108" s="112">
        <v>0</v>
      </c>
      <c r="AC108" s="112">
        <v>0</v>
      </c>
      <c r="AD108" s="112">
        <v>0</v>
      </c>
      <c r="AE108" s="112">
        <v>0</v>
      </c>
      <c r="AF108" s="112">
        <v>0</v>
      </c>
      <c r="AG108" s="112">
        <v>0</v>
      </c>
    </row>
    <row r="109" s="2" customFormat="1" ht="17.5" spans="1:33">
      <c r="A109" s="34"/>
      <c r="B109" s="35"/>
      <c r="C109" s="49"/>
      <c r="D109" s="36"/>
      <c r="E109" s="37" t="s">
        <v>290</v>
      </c>
      <c r="F109" s="37" t="s">
        <v>291</v>
      </c>
      <c r="G109" s="222"/>
      <c r="H109" s="49">
        <v>1</v>
      </c>
      <c r="I109" s="49">
        <v>0</v>
      </c>
      <c r="J109" s="49">
        <v>0</v>
      </c>
      <c r="K109" s="49">
        <v>1</v>
      </c>
      <c r="L109" s="49">
        <v>0</v>
      </c>
      <c r="M109" s="49">
        <v>0</v>
      </c>
      <c r="N109" s="49">
        <f t="shared" ref="N109:N112" si="15">H109+I109*2+J109*4+K109*8+L109*16+M109*32</f>
        <v>9</v>
      </c>
      <c r="O109" s="222">
        <v>50</v>
      </c>
      <c r="P109" s="222">
        <v>51.5</v>
      </c>
      <c r="Q109" s="222" t="s">
        <v>671</v>
      </c>
      <c r="R109" s="222" t="s">
        <v>181</v>
      </c>
      <c r="S109" s="222" t="s">
        <v>181</v>
      </c>
      <c r="T109" s="222" t="s">
        <v>181</v>
      </c>
      <c r="U109" s="222" t="s">
        <v>181</v>
      </c>
      <c r="V109" s="222">
        <v>47.5</v>
      </c>
      <c r="W109" s="222" t="s">
        <v>671</v>
      </c>
      <c r="X109" s="222" t="s">
        <v>181</v>
      </c>
      <c r="Y109" s="2" t="s">
        <v>181</v>
      </c>
      <c r="Z109" s="2" t="s">
        <v>181</v>
      </c>
      <c r="AA109" s="2" t="s">
        <v>181</v>
      </c>
      <c r="AB109" s="222">
        <v>0</v>
      </c>
      <c r="AC109" s="222">
        <v>0</v>
      </c>
      <c r="AD109" s="222">
        <v>0</v>
      </c>
      <c r="AE109" s="222">
        <v>0</v>
      </c>
      <c r="AF109" s="222">
        <v>0</v>
      </c>
      <c r="AG109" s="222">
        <v>0</v>
      </c>
    </row>
    <row r="110" customFormat="1" ht="17.5" spans="1:33">
      <c r="A110" s="59">
        <f>A94</f>
        <v>608</v>
      </c>
      <c r="B110" s="58" t="s">
        <v>175</v>
      </c>
      <c r="C110" s="119" t="s">
        <v>284</v>
      </c>
      <c r="D110" s="60" t="s">
        <v>129</v>
      </c>
      <c r="E110" s="61" t="s">
        <v>290</v>
      </c>
      <c r="F110" s="61" t="s">
        <v>892</v>
      </c>
      <c r="G110" s="171"/>
      <c r="H110" s="21">
        <v>1</v>
      </c>
      <c r="I110" s="21">
        <v>0</v>
      </c>
      <c r="J110" s="21">
        <v>0</v>
      </c>
      <c r="K110" s="21">
        <v>1</v>
      </c>
      <c r="L110" s="21">
        <v>0</v>
      </c>
      <c r="M110" s="21">
        <v>0</v>
      </c>
      <c r="N110" s="21">
        <f t="shared" si="15"/>
        <v>9</v>
      </c>
      <c r="O110" s="112">
        <v>50</v>
      </c>
      <c r="P110" s="112">
        <v>51.5</v>
      </c>
      <c r="Q110" s="112">
        <v>140</v>
      </c>
      <c r="R110" s="112">
        <v>52</v>
      </c>
      <c r="S110" s="112">
        <v>60</v>
      </c>
      <c r="T110" s="112">
        <v>0</v>
      </c>
      <c r="U110" s="112">
        <v>0</v>
      </c>
      <c r="V110" s="112">
        <v>47.5</v>
      </c>
      <c r="W110" s="112">
        <v>140</v>
      </c>
      <c r="X110" s="112">
        <v>45</v>
      </c>
      <c r="Y110" s="12">
        <v>60</v>
      </c>
      <c r="Z110" s="12">
        <v>0</v>
      </c>
      <c r="AA110" s="12">
        <v>0</v>
      </c>
      <c r="AB110" s="112">
        <v>0</v>
      </c>
      <c r="AC110" s="112">
        <v>0</v>
      </c>
      <c r="AD110" s="112">
        <v>0</v>
      </c>
      <c r="AE110" s="112">
        <v>0</v>
      </c>
      <c r="AF110" s="112">
        <v>0</v>
      </c>
      <c r="AG110" s="112">
        <v>0</v>
      </c>
    </row>
    <row r="111" s="2" customFormat="1" ht="17.5" spans="1:33">
      <c r="A111" s="34"/>
      <c r="B111" s="35"/>
      <c r="C111" s="49"/>
      <c r="D111" s="36"/>
      <c r="E111" s="37" t="s">
        <v>280</v>
      </c>
      <c r="F111" s="37" t="s">
        <v>281</v>
      </c>
      <c r="G111" s="222"/>
      <c r="H111" s="49">
        <v>1</v>
      </c>
      <c r="I111" s="49">
        <v>0</v>
      </c>
      <c r="J111" s="49">
        <v>0</v>
      </c>
      <c r="K111" s="49">
        <v>1</v>
      </c>
      <c r="L111" s="49">
        <v>0</v>
      </c>
      <c r="M111" s="49">
        <v>0</v>
      </c>
      <c r="N111" s="49">
        <f t="shared" si="15"/>
        <v>9</v>
      </c>
      <c r="O111" s="222">
        <v>50</v>
      </c>
      <c r="P111" s="222">
        <v>51.5</v>
      </c>
      <c r="Q111" s="222" t="s">
        <v>671</v>
      </c>
      <c r="R111" s="222" t="s">
        <v>181</v>
      </c>
      <c r="S111" s="222" t="s">
        <v>181</v>
      </c>
      <c r="T111" s="222" t="s">
        <v>181</v>
      </c>
      <c r="U111" s="222" t="s">
        <v>181</v>
      </c>
      <c r="V111" s="222">
        <v>47.5</v>
      </c>
      <c r="W111" s="222" t="s">
        <v>671</v>
      </c>
      <c r="X111" s="222" t="s">
        <v>181</v>
      </c>
      <c r="Y111" s="2" t="s">
        <v>181</v>
      </c>
      <c r="Z111" s="2" t="s">
        <v>181</v>
      </c>
      <c r="AA111" s="2" t="s">
        <v>181</v>
      </c>
      <c r="AB111" s="222">
        <v>0</v>
      </c>
      <c r="AC111" s="222">
        <v>0</v>
      </c>
      <c r="AD111" s="222">
        <v>0</v>
      </c>
      <c r="AE111" s="222">
        <v>0</v>
      </c>
      <c r="AF111" s="222">
        <v>0</v>
      </c>
      <c r="AG111" s="222">
        <v>0</v>
      </c>
    </row>
    <row r="112" customFormat="1" ht="17.5" spans="1:33">
      <c r="A112" s="120">
        <f>A4</f>
        <v>608</v>
      </c>
      <c r="B112" s="121" t="s">
        <v>175</v>
      </c>
      <c r="C112" s="122" t="s">
        <v>284</v>
      </c>
      <c r="D112" s="123" t="s">
        <v>132</v>
      </c>
      <c r="E112" s="124" t="s">
        <v>292</v>
      </c>
      <c r="F112" s="124" t="s">
        <v>680</v>
      </c>
      <c r="G112" s="252"/>
      <c r="H112" s="85">
        <v>1</v>
      </c>
      <c r="I112" s="85">
        <v>0</v>
      </c>
      <c r="J112" s="85">
        <v>0</v>
      </c>
      <c r="K112" s="85">
        <v>1</v>
      </c>
      <c r="L112" s="85">
        <v>0</v>
      </c>
      <c r="M112" s="85">
        <v>0</v>
      </c>
      <c r="N112" s="85">
        <f t="shared" si="15"/>
        <v>9</v>
      </c>
      <c r="O112" s="252">
        <v>50</v>
      </c>
      <c r="P112" s="252">
        <v>51.5</v>
      </c>
      <c r="Q112" s="252">
        <v>140</v>
      </c>
      <c r="R112" s="252">
        <v>52</v>
      </c>
      <c r="S112" s="252">
        <v>60</v>
      </c>
      <c r="T112" s="252">
        <v>0</v>
      </c>
      <c r="U112" s="252">
        <v>0</v>
      </c>
      <c r="V112" s="252">
        <v>47.5</v>
      </c>
      <c r="W112" s="252">
        <v>140</v>
      </c>
      <c r="X112" s="252">
        <v>45</v>
      </c>
      <c r="Y112" s="325">
        <v>60</v>
      </c>
      <c r="Z112" s="325">
        <v>0</v>
      </c>
      <c r="AA112" s="325">
        <v>0</v>
      </c>
      <c r="AB112" s="252">
        <v>0</v>
      </c>
      <c r="AC112" s="252">
        <v>0</v>
      </c>
      <c r="AD112" s="252">
        <v>0</v>
      </c>
      <c r="AE112" s="252">
        <v>0</v>
      </c>
      <c r="AF112" s="252">
        <v>0</v>
      </c>
      <c r="AG112" s="252">
        <v>0</v>
      </c>
    </row>
    <row r="113" s="3" customFormat="1" ht="17.5" spans="1:33">
      <c r="A113" s="34"/>
      <c r="B113" s="35"/>
      <c r="C113" s="49"/>
      <c r="D113" s="36"/>
      <c r="E113" s="37"/>
      <c r="F113" s="37"/>
      <c r="G113" s="222"/>
      <c r="H113" s="49"/>
      <c r="I113" s="49"/>
      <c r="J113" s="49"/>
      <c r="K113" s="49"/>
      <c r="L113" s="49"/>
      <c r="M113" s="49"/>
      <c r="N113" s="49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"/>
      <c r="Z113" s="2"/>
      <c r="AA113" s="2"/>
      <c r="AB113" s="222"/>
      <c r="AC113" s="222"/>
      <c r="AD113" s="222"/>
      <c r="AE113" s="222"/>
      <c r="AF113" s="222"/>
      <c r="AG113" s="222"/>
    </row>
    <row r="114" customFormat="1" ht="17.5" spans="1:33">
      <c r="A114" s="120">
        <f>A4</f>
        <v>608</v>
      </c>
      <c r="B114" s="121"/>
      <c r="C114" s="122" t="s">
        <v>284</v>
      </c>
      <c r="D114" s="123" t="s">
        <v>135</v>
      </c>
      <c r="E114" s="124" t="s">
        <v>294</v>
      </c>
      <c r="F114" s="124" t="s">
        <v>681</v>
      </c>
      <c r="G114" s="252"/>
      <c r="H114" s="85"/>
      <c r="I114" s="85"/>
      <c r="J114" s="85"/>
      <c r="K114" s="85"/>
      <c r="L114" s="85"/>
      <c r="M114" s="85"/>
      <c r="N114" s="85"/>
      <c r="O114" s="252"/>
      <c r="P114" s="252"/>
      <c r="Q114" s="252"/>
      <c r="R114" s="252"/>
      <c r="S114" s="252"/>
      <c r="T114" s="252"/>
      <c r="U114" s="252"/>
      <c r="V114" s="252"/>
      <c r="W114" s="252"/>
      <c r="X114" s="252"/>
      <c r="Y114" s="325"/>
      <c r="Z114" s="325"/>
      <c r="AA114" s="325"/>
      <c r="AB114" s="252"/>
      <c r="AC114" s="252"/>
      <c r="AD114" s="252"/>
      <c r="AE114" s="252"/>
      <c r="AF114" s="252"/>
      <c r="AG114" s="252"/>
    </row>
    <row r="115" s="2" customFormat="1" ht="17.5" spans="1:33">
      <c r="A115" s="34"/>
      <c r="B115" s="35"/>
      <c r="C115" s="49"/>
      <c r="D115" s="36"/>
      <c r="E115" s="37" t="s">
        <v>290</v>
      </c>
      <c r="F115" s="37" t="s">
        <v>291</v>
      </c>
      <c r="G115" s="222"/>
      <c r="H115" s="49">
        <v>1</v>
      </c>
      <c r="I115" s="49">
        <v>0</v>
      </c>
      <c r="J115" s="49">
        <v>0</v>
      </c>
      <c r="K115" s="49">
        <v>1</v>
      </c>
      <c r="L115" s="49">
        <v>0</v>
      </c>
      <c r="M115" s="49">
        <v>0</v>
      </c>
      <c r="N115" s="49">
        <f>H115+I115*2+J115*4+K115*8+L115*16+M115*32</f>
        <v>9</v>
      </c>
      <c r="O115" s="222">
        <v>50</v>
      </c>
      <c r="P115" s="222">
        <v>51.5</v>
      </c>
      <c r="Q115" s="222" t="s">
        <v>671</v>
      </c>
      <c r="R115" s="222" t="s">
        <v>181</v>
      </c>
      <c r="S115" s="222" t="s">
        <v>181</v>
      </c>
      <c r="T115" s="222" t="s">
        <v>181</v>
      </c>
      <c r="U115" s="222" t="s">
        <v>181</v>
      </c>
      <c r="V115" s="222">
        <v>47.5</v>
      </c>
      <c r="W115" s="222" t="s">
        <v>671</v>
      </c>
      <c r="X115" s="222" t="s">
        <v>181</v>
      </c>
      <c r="Y115" s="2" t="s">
        <v>181</v>
      </c>
      <c r="Z115" s="2" t="s">
        <v>181</v>
      </c>
      <c r="AA115" s="2" t="s">
        <v>181</v>
      </c>
      <c r="AB115" s="222">
        <v>0</v>
      </c>
      <c r="AC115" s="222">
        <v>0</v>
      </c>
      <c r="AD115" s="222">
        <v>0</v>
      </c>
      <c r="AE115" s="222">
        <v>0</v>
      </c>
      <c r="AF115" s="222">
        <v>0</v>
      </c>
      <c r="AG115" s="222">
        <v>0</v>
      </c>
    </row>
    <row r="116" customFormat="1" ht="17.5" spans="1:33">
      <c r="A116" s="120">
        <f>A4</f>
        <v>608</v>
      </c>
      <c r="B116" s="121" t="s">
        <v>175</v>
      </c>
      <c r="C116" s="122" t="s">
        <v>284</v>
      </c>
      <c r="D116" s="123" t="s">
        <v>138</v>
      </c>
      <c r="E116" s="124" t="s">
        <v>296</v>
      </c>
      <c r="F116" s="124" t="s">
        <v>682</v>
      </c>
      <c r="G116" s="252"/>
      <c r="H116" s="85">
        <v>1</v>
      </c>
      <c r="I116" s="85">
        <v>0</v>
      </c>
      <c r="J116" s="85">
        <v>0</v>
      </c>
      <c r="K116" s="85">
        <v>1</v>
      </c>
      <c r="L116" s="85">
        <v>0</v>
      </c>
      <c r="M116" s="85">
        <v>0</v>
      </c>
      <c r="N116" s="85">
        <f t="shared" ref="N116:N118" si="16">H116+I116*2+J116*4+K116*8+L116*16+M116*32</f>
        <v>9</v>
      </c>
      <c r="O116" s="252">
        <v>50</v>
      </c>
      <c r="P116" s="252">
        <v>51.5</v>
      </c>
      <c r="Q116" s="252">
        <v>140</v>
      </c>
      <c r="R116" s="252">
        <v>52</v>
      </c>
      <c r="S116" s="252">
        <v>60</v>
      </c>
      <c r="T116" s="252">
        <v>0</v>
      </c>
      <c r="U116" s="252">
        <v>0</v>
      </c>
      <c r="V116" s="252">
        <v>47.5</v>
      </c>
      <c r="W116" s="252">
        <v>140</v>
      </c>
      <c r="X116" s="252">
        <v>45</v>
      </c>
      <c r="Y116" s="325">
        <v>60</v>
      </c>
      <c r="Z116" s="325">
        <v>0</v>
      </c>
      <c r="AA116" s="325">
        <v>0</v>
      </c>
      <c r="AB116" s="252">
        <v>0</v>
      </c>
      <c r="AC116" s="252">
        <v>0</v>
      </c>
      <c r="AD116" s="252">
        <v>0</v>
      </c>
      <c r="AE116" s="252">
        <v>0</v>
      </c>
      <c r="AF116" s="252">
        <v>0</v>
      </c>
      <c r="AG116" s="252">
        <v>0</v>
      </c>
    </row>
    <row r="117" s="13" customFormat="1" ht="17.5" spans="1:33">
      <c r="A117" s="127"/>
      <c r="B117" s="128"/>
      <c r="C117" s="127"/>
      <c r="D117" s="129"/>
      <c r="E117" s="130" t="s">
        <v>298</v>
      </c>
      <c r="F117" s="130" t="s">
        <v>299</v>
      </c>
      <c r="G117" s="169"/>
      <c r="H117" s="17">
        <v>1</v>
      </c>
      <c r="I117" s="17">
        <v>0</v>
      </c>
      <c r="J117" s="473">
        <v>0</v>
      </c>
      <c r="K117" s="473">
        <v>1</v>
      </c>
      <c r="L117" s="473">
        <v>0</v>
      </c>
      <c r="M117" s="473">
        <v>0</v>
      </c>
      <c r="N117" s="473">
        <f t="shared" si="16"/>
        <v>9</v>
      </c>
      <c r="O117" s="169">
        <v>50</v>
      </c>
      <c r="P117" s="169">
        <v>52</v>
      </c>
      <c r="Q117" s="257" t="s">
        <v>875</v>
      </c>
      <c r="R117" s="169">
        <v>0</v>
      </c>
      <c r="S117" s="169">
        <v>0</v>
      </c>
      <c r="T117" s="169">
        <v>0</v>
      </c>
      <c r="U117" s="169">
        <v>0</v>
      </c>
      <c r="V117" s="169">
        <v>47.5</v>
      </c>
      <c r="W117" s="257" t="s">
        <v>875</v>
      </c>
      <c r="X117" s="169">
        <v>0</v>
      </c>
      <c r="Y117" s="13">
        <v>0</v>
      </c>
      <c r="Z117" s="13">
        <v>0</v>
      </c>
      <c r="AA117" s="13">
        <v>0</v>
      </c>
      <c r="AB117" s="169">
        <v>0</v>
      </c>
      <c r="AC117" s="169">
        <v>0</v>
      </c>
      <c r="AD117" s="169">
        <v>0</v>
      </c>
      <c r="AE117" s="169">
        <v>0</v>
      </c>
      <c r="AF117" s="169">
        <v>0</v>
      </c>
      <c r="AG117" s="169">
        <v>0</v>
      </c>
    </row>
    <row r="118" ht="17.5" spans="1:33">
      <c r="A118" s="31">
        <f>A106</f>
        <v>608</v>
      </c>
      <c r="B118" s="40" t="s">
        <v>301</v>
      </c>
      <c r="C118" s="31" t="s">
        <v>302</v>
      </c>
      <c r="D118" s="41" t="s">
        <v>109</v>
      </c>
      <c r="E118" s="42" t="s">
        <v>298</v>
      </c>
      <c r="F118" s="42" t="s">
        <v>299</v>
      </c>
      <c r="G118" s="171"/>
      <c r="H118" s="21">
        <v>1</v>
      </c>
      <c r="I118" s="21">
        <v>0</v>
      </c>
      <c r="J118" s="21">
        <v>0</v>
      </c>
      <c r="K118" s="21">
        <v>1</v>
      </c>
      <c r="L118" s="21">
        <v>0</v>
      </c>
      <c r="M118" s="21">
        <v>0</v>
      </c>
      <c r="N118" s="21">
        <f t="shared" si="16"/>
        <v>9</v>
      </c>
      <c r="O118" s="112">
        <v>50</v>
      </c>
      <c r="P118" s="112">
        <v>52</v>
      </c>
      <c r="Q118" s="112">
        <v>400</v>
      </c>
      <c r="R118" s="112">
        <v>0</v>
      </c>
      <c r="S118" s="112">
        <v>0</v>
      </c>
      <c r="T118" s="112">
        <v>0</v>
      </c>
      <c r="U118" s="112">
        <v>0</v>
      </c>
      <c r="V118" s="112">
        <v>47.5</v>
      </c>
      <c r="W118" s="112">
        <v>400</v>
      </c>
      <c r="X118" s="12">
        <v>0</v>
      </c>
      <c r="Y118" s="12">
        <v>0</v>
      </c>
      <c r="Z118" s="12">
        <v>0</v>
      </c>
      <c r="AA118" s="12">
        <v>0</v>
      </c>
      <c r="AB118" s="112">
        <v>0</v>
      </c>
      <c r="AC118" s="112">
        <v>0</v>
      </c>
      <c r="AD118" s="112">
        <v>0</v>
      </c>
      <c r="AE118" s="112">
        <v>0</v>
      </c>
      <c r="AF118" s="112">
        <v>0</v>
      </c>
      <c r="AG118" s="112">
        <v>0</v>
      </c>
    </row>
    <row r="119" s="14" customFormat="1" ht="17.5" spans="1:33">
      <c r="A119" s="132"/>
      <c r="B119" s="128"/>
      <c r="C119" s="127"/>
      <c r="D119" s="129"/>
      <c r="E119" s="130"/>
      <c r="F119" s="130"/>
      <c r="G119" s="169"/>
      <c r="H119" s="133"/>
      <c r="I119" s="133"/>
      <c r="J119" s="133"/>
      <c r="K119" s="133"/>
      <c r="L119" s="133"/>
      <c r="M119" s="133"/>
      <c r="N119" s="133"/>
      <c r="O119" s="169"/>
      <c r="P119" s="169"/>
      <c r="Q119" s="169"/>
      <c r="R119" s="169"/>
      <c r="S119" s="169"/>
      <c r="T119" s="169"/>
      <c r="U119" s="169"/>
      <c r="V119" s="169"/>
      <c r="W119" s="169"/>
      <c r="X119" s="169"/>
      <c r="Y119" s="13"/>
      <c r="Z119" s="13"/>
      <c r="AA119" s="13"/>
      <c r="AB119" s="169">
        <v>0</v>
      </c>
      <c r="AC119" s="169">
        <v>0</v>
      </c>
      <c r="AD119" s="169">
        <v>0</v>
      </c>
      <c r="AE119" s="169">
        <v>0</v>
      </c>
      <c r="AF119" s="169">
        <v>0</v>
      </c>
      <c r="AG119" s="169">
        <v>0</v>
      </c>
    </row>
    <row r="120" customFormat="1" ht="17.5" spans="1:33">
      <c r="A120" s="48">
        <f>A108</f>
        <v>608</v>
      </c>
      <c r="B120" s="40"/>
      <c r="C120" s="31" t="s">
        <v>302</v>
      </c>
      <c r="D120" s="41" t="s">
        <v>120</v>
      </c>
      <c r="E120" s="42" t="s">
        <v>303</v>
      </c>
      <c r="F120" s="42" t="s">
        <v>304</v>
      </c>
      <c r="G120" s="171"/>
      <c r="H120" s="21"/>
      <c r="I120" s="21"/>
      <c r="J120" s="21"/>
      <c r="K120" s="21"/>
      <c r="L120" s="21"/>
      <c r="M120" s="21"/>
      <c r="N120" s="21"/>
      <c r="O120" s="112"/>
      <c r="P120" s="112"/>
      <c r="Q120" s="112"/>
      <c r="R120" s="112"/>
      <c r="S120" s="112"/>
      <c r="T120" s="112"/>
      <c r="U120" s="112"/>
      <c r="V120" s="112"/>
      <c r="W120" s="112"/>
      <c r="X120" s="112"/>
      <c r="Y120" s="12"/>
      <c r="Z120" s="12"/>
      <c r="AA120" s="12"/>
      <c r="AB120" s="112">
        <v>0</v>
      </c>
      <c r="AC120" s="112">
        <v>0</v>
      </c>
      <c r="AD120" s="112">
        <v>0</v>
      </c>
      <c r="AE120" s="112">
        <v>0</v>
      </c>
      <c r="AF120" s="112">
        <v>0</v>
      </c>
      <c r="AG120" s="112">
        <v>0</v>
      </c>
    </row>
    <row r="121" s="14" customFormat="1" ht="17.5" spans="1:33">
      <c r="A121" s="132"/>
      <c r="B121" s="128"/>
      <c r="C121" s="127"/>
      <c r="D121" s="129"/>
      <c r="E121" s="130"/>
      <c r="F121" s="130"/>
      <c r="G121" s="169"/>
      <c r="H121" s="133"/>
      <c r="I121" s="133"/>
      <c r="J121" s="133"/>
      <c r="K121" s="133"/>
      <c r="L121" s="133"/>
      <c r="M121" s="133"/>
      <c r="N121" s="133"/>
      <c r="O121" s="169"/>
      <c r="P121" s="169"/>
      <c r="Q121" s="169"/>
      <c r="R121" s="169"/>
      <c r="S121" s="169"/>
      <c r="T121" s="169"/>
      <c r="U121" s="169"/>
      <c r="V121" s="169"/>
      <c r="W121" s="169"/>
      <c r="X121" s="169"/>
      <c r="Y121" s="13"/>
      <c r="Z121" s="13"/>
      <c r="AA121" s="13"/>
      <c r="AB121" s="169">
        <v>0</v>
      </c>
      <c r="AC121" s="169">
        <v>0</v>
      </c>
      <c r="AD121" s="169">
        <v>0</v>
      </c>
      <c r="AE121" s="169">
        <v>0</v>
      </c>
      <c r="AF121" s="169">
        <v>0</v>
      </c>
      <c r="AG121" s="169">
        <v>0</v>
      </c>
    </row>
    <row r="122" customFormat="1" ht="17.5" spans="1:33">
      <c r="A122" s="48">
        <f>A118</f>
        <v>608</v>
      </c>
      <c r="B122" s="40"/>
      <c r="C122" s="31" t="s">
        <v>302</v>
      </c>
      <c r="D122" s="41" t="s">
        <v>126</v>
      </c>
      <c r="E122" s="42" t="s">
        <v>305</v>
      </c>
      <c r="F122" s="42" t="s">
        <v>306</v>
      </c>
      <c r="G122" s="171"/>
      <c r="H122" s="21"/>
      <c r="I122" s="21"/>
      <c r="J122" s="21"/>
      <c r="K122" s="21"/>
      <c r="L122" s="21"/>
      <c r="M122" s="21"/>
      <c r="N122" s="21"/>
      <c r="O122" s="112"/>
      <c r="P122" s="112"/>
      <c r="Q122" s="112"/>
      <c r="R122" s="112"/>
      <c r="S122" s="112"/>
      <c r="T122" s="112"/>
      <c r="U122" s="112"/>
      <c r="V122" s="112"/>
      <c r="W122" s="112"/>
      <c r="X122" s="112"/>
      <c r="Y122" s="12"/>
      <c r="Z122" s="12"/>
      <c r="AA122" s="12"/>
      <c r="AB122" s="112">
        <v>0</v>
      </c>
      <c r="AC122" s="112">
        <v>0</v>
      </c>
      <c r="AD122" s="112">
        <v>0</v>
      </c>
      <c r="AE122" s="112">
        <v>0</v>
      </c>
      <c r="AF122" s="112">
        <v>0</v>
      </c>
      <c r="AG122" s="112">
        <v>0</v>
      </c>
    </row>
    <row r="123" s="13" customFormat="1" ht="15.6" customHeight="1" spans="1:33">
      <c r="A123" s="132"/>
      <c r="B123" s="128"/>
      <c r="C123" s="127"/>
      <c r="D123" s="129"/>
      <c r="E123" s="130" t="s">
        <v>298</v>
      </c>
      <c r="F123" s="130" t="s">
        <v>307</v>
      </c>
      <c r="G123" s="134"/>
      <c r="H123" s="17">
        <v>1</v>
      </c>
      <c r="I123" s="17">
        <v>0</v>
      </c>
      <c r="J123" s="473">
        <v>0</v>
      </c>
      <c r="K123" s="473">
        <v>1</v>
      </c>
      <c r="L123" s="473">
        <v>0</v>
      </c>
      <c r="M123" s="473">
        <v>0</v>
      </c>
      <c r="N123" s="473">
        <f t="shared" ref="N123:N136" si="17">H123+I123*2+J123*4+K123*8+L123*16+M123*32</f>
        <v>9</v>
      </c>
      <c r="O123" s="169">
        <v>50</v>
      </c>
      <c r="P123" s="169">
        <v>52</v>
      </c>
      <c r="Q123" s="257" t="s">
        <v>875</v>
      </c>
      <c r="R123" s="169">
        <v>0</v>
      </c>
      <c r="S123" s="169">
        <v>0</v>
      </c>
      <c r="T123" s="169">
        <v>0</v>
      </c>
      <c r="U123" s="169">
        <v>0</v>
      </c>
      <c r="V123" s="169">
        <v>47.5</v>
      </c>
      <c r="W123" s="257" t="s">
        <v>875</v>
      </c>
      <c r="X123" s="169">
        <v>0</v>
      </c>
      <c r="Y123" s="13">
        <v>0</v>
      </c>
      <c r="Z123" s="13">
        <v>0</v>
      </c>
      <c r="AA123" s="13">
        <v>0</v>
      </c>
      <c r="AB123" s="169">
        <v>0</v>
      </c>
      <c r="AC123" s="169">
        <v>0</v>
      </c>
      <c r="AD123" s="169">
        <v>0</v>
      </c>
      <c r="AE123" s="169">
        <v>0</v>
      </c>
      <c r="AF123" s="169">
        <v>0</v>
      </c>
      <c r="AG123" s="169">
        <v>0</v>
      </c>
    </row>
    <row r="124" customFormat="1" ht="15.6" customHeight="1" spans="1:33">
      <c r="A124" s="48">
        <f>A118</f>
        <v>608</v>
      </c>
      <c r="B124" s="40" t="s">
        <v>301</v>
      </c>
      <c r="C124" s="31" t="s">
        <v>302</v>
      </c>
      <c r="D124" s="41" t="s">
        <v>129</v>
      </c>
      <c r="E124" s="42" t="s">
        <v>298</v>
      </c>
      <c r="F124" s="42" t="s">
        <v>307</v>
      </c>
      <c r="G124" s="111"/>
      <c r="H124" s="21">
        <v>1</v>
      </c>
      <c r="I124" s="21">
        <v>0</v>
      </c>
      <c r="J124" s="21">
        <v>0</v>
      </c>
      <c r="K124" s="21">
        <v>1</v>
      </c>
      <c r="L124" s="21">
        <v>0</v>
      </c>
      <c r="M124" s="21">
        <v>0</v>
      </c>
      <c r="N124" s="21">
        <f t="shared" si="17"/>
        <v>9</v>
      </c>
      <c r="O124" s="21">
        <v>50</v>
      </c>
      <c r="P124" s="21">
        <v>52</v>
      </c>
      <c r="Q124" s="21">
        <v>400</v>
      </c>
      <c r="R124" s="21">
        <v>0</v>
      </c>
      <c r="S124" s="21">
        <v>0</v>
      </c>
      <c r="T124" s="21">
        <v>0</v>
      </c>
      <c r="U124" s="21">
        <v>0</v>
      </c>
      <c r="V124" s="21">
        <v>47.5</v>
      </c>
      <c r="W124" s="21">
        <v>400</v>
      </c>
      <c r="X124" s="21">
        <v>0</v>
      </c>
      <c r="Y124" s="21">
        <v>0</v>
      </c>
      <c r="Z124" s="21">
        <v>0</v>
      </c>
      <c r="AA124" s="21">
        <v>0</v>
      </c>
      <c r="AB124" s="478">
        <v>0</v>
      </c>
      <c r="AC124" s="478">
        <v>0</v>
      </c>
      <c r="AD124" s="478">
        <v>0</v>
      </c>
      <c r="AE124" s="478">
        <v>0</v>
      </c>
      <c r="AF124" s="478">
        <v>0</v>
      </c>
      <c r="AG124" s="478">
        <v>0</v>
      </c>
    </row>
    <row r="125" s="2" customFormat="1" ht="17.5" spans="1:33">
      <c r="A125" s="34"/>
      <c r="B125" s="35"/>
      <c r="C125" s="34"/>
      <c r="D125" s="36"/>
      <c r="E125" s="37"/>
      <c r="F125" s="37" t="s">
        <v>309</v>
      </c>
      <c r="G125" s="222"/>
      <c r="H125" s="49">
        <v>1</v>
      </c>
      <c r="I125" s="49">
        <v>0</v>
      </c>
      <c r="J125" s="49">
        <v>0</v>
      </c>
      <c r="K125" s="49">
        <v>1</v>
      </c>
      <c r="L125" s="49">
        <v>0</v>
      </c>
      <c r="M125" s="49">
        <v>0</v>
      </c>
      <c r="N125" s="49">
        <f t="shared" si="17"/>
        <v>9</v>
      </c>
      <c r="O125" s="222">
        <v>50</v>
      </c>
      <c r="P125" s="222" t="s">
        <v>431</v>
      </c>
      <c r="Q125" s="475" t="s">
        <v>893</v>
      </c>
      <c r="R125" s="222"/>
      <c r="S125" s="222"/>
      <c r="T125" s="222"/>
      <c r="U125" s="222"/>
      <c r="V125" s="222" t="s">
        <v>313</v>
      </c>
      <c r="W125" s="475" t="s">
        <v>893</v>
      </c>
      <c r="X125" s="222"/>
      <c r="AB125" s="222">
        <v>0</v>
      </c>
      <c r="AC125" s="222">
        <v>0</v>
      </c>
      <c r="AD125" s="222">
        <v>0</v>
      </c>
      <c r="AE125" s="222">
        <v>0</v>
      </c>
      <c r="AF125" s="222">
        <v>0</v>
      </c>
      <c r="AG125" s="222">
        <v>0</v>
      </c>
    </row>
    <row r="126" ht="17.5" spans="1:33">
      <c r="A126" s="31">
        <f>A118</f>
        <v>608</v>
      </c>
      <c r="B126" s="40" t="s">
        <v>314</v>
      </c>
      <c r="C126" s="31" t="s">
        <v>315</v>
      </c>
      <c r="D126" s="41" t="s">
        <v>109</v>
      </c>
      <c r="E126" s="42" t="s">
        <v>316</v>
      </c>
      <c r="F126" s="42" t="s">
        <v>317</v>
      </c>
      <c r="G126" s="171"/>
      <c r="H126" s="21">
        <v>1</v>
      </c>
      <c r="I126" s="21">
        <v>0</v>
      </c>
      <c r="J126" s="21">
        <v>0</v>
      </c>
      <c r="K126" s="21">
        <v>1</v>
      </c>
      <c r="L126" s="21">
        <v>0</v>
      </c>
      <c r="M126" s="21">
        <v>0</v>
      </c>
      <c r="N126" s="21">
        <f t="shared" si="17"/>
        <v>9</v>
      </c>
      <c r="O126" s="112">
        <v>50</v>
      </c>
      <c r="P126" s="112">
        <v>51.5</v>
      </c>
      <c r="Q126" s="223">
        <v>150</v>
      </c>
      <c r="R126" s="223">
        <v>51.5</v>
      </c>
      <c r="S126" s="223">
        <v>140</v>
      </c>
      <c r="T126" s="223">
        <v>0</v>
      </c>
      <c r="U126" s="223">
        <v>0</v>
      </c>
      <c r="V126" s="223">
        <v>47.5</v>
      </c>
      <c r="W126" s="223">
        <v>150</v>
      </c>
      <c r="X126" s="112">
        <v>47.5</v>
      </c>
      <c r="Y126" s="112">
        <v>140</v>
      </c>
      <c r="Z126" s="12">
        <v>0</v>
      </c>
      <c r="AA126" s="12">
        <v>0</v>
      </c>
      <c r="AB126" s="112">
        <v>0</v>
      </c>
      <c r="AC126" s="112">
        <v>0</v>
      </c>
      <c r="AD126" s="112">
        <v>0</v>
      </c>
      <c r="AE126" s="112">
        <v>0</v>
      </c>
      <c r="AF126" s="112">
        <v>0</v>
      </c>
      <c r="AG126" s="112">
        <v>0</v>
      </c>
    </row>
    <row r="127" s="15" customFormat="1" ht="17.5" spans="1:33">
      <c r="A127" s="135">
        <f>A126</f>
        <v>608</v>
      </c>
      <c r="B127" s="136" t="s">
        <v>318</v>
      </c>
      <c r="C127" s="135" t="s">
        <v>319</v>
      </c>
      <c r="D127" s="137" t="s">
        <v>109</v>
      </c>
      <c r="E127" s="138"/>
      <c r="F127" s="138"/>
      <c r="G127" s="253"/>
      <c r="H127" s="140"/>
      <c r="I127" s="140"/>
      <c r="J127" s="140">
        <v>0</v>
      </c>
      <c r="K127" s="140"/>
      <c r="L127" s="140"/>
      <c r="M127" s="140">
        <v>0</v>
      </c>
      <c r="N127" s="140">
        <f t="shared" si="17"/>
        <v>0</v>
      </c>
      <c r="O127" s="253"/>
      <c r="P127" s="253"/>
      <c r="Q127" s="253"/>
      <c r="R127" s="253"/>
      <c r="S127" s="253"/>
      <c r="T127" s="253"/>
      <c r="U127" s="253"/>
      <c r="V127" s="253"/>
      <c r="W127" s="253"/>
      <c r="X127" s="253"/>
      <c r="AB127" s="253">
        <v>0</v>
      </c>
      <c r="AC127" s="253">
        <v>0</v>
      </c>
      <c r="AD127" s="253">
        <v>0</v>
      </c>
      <c r="AE127" s="253">
        <v>0</v>
      </c>
      <c r="AF127" s="253">
        <v>0</v>
      </c>
      <c r="AG127" s="253">
        <v>0</v>
      </c>
    </row>
    <row r="128" s="3" customFormat="1" ht="17.5" spans="1:33">
      <c r="A128" s="45"/>
      <c r="B128" s="35"/>
      <c r="C128" s="34"/>
      <c r="D128" s="36"/>
      <c r="E128" s="2" t="s">
        <v>320</v>
      </c>
      <c r="F128" s="37" t="s">
        <v>321</v>
      </c>
      <c r="G128" s="222"/>
      <c r="H128" s="180">
        <v>1</v>
      </c>
      <c r="I128" s="180">
        <v>0</v>
      </c>
      <c r="J128" s="453">
        <v>0</v>
      </c>
      <c r="K128" s="453">
        <v>1</v>
      </c>
      <c r="L128" s="453">
        <v>0</v>
      </c>
      <c r="M128" s="453">
        <v>0</v>
      </c>
      <c r="N128" s="453">
        <v>9</v>
      </c>
      <c r="O128" s="222">
        <v>50</v>
      </c>
      <c r="P128" s="222">
        <v>51.5</v>
      </c>
      <c r="Q128" s="222">
        <v>60</v>
      </c>
      <c r="R128" s="222">
        <v>51.5</v>
      </c>
      <c r="S128" s="222">
        <v>60</v>
      </c>
      <c r="T128" s="222">
        <v>0</v>
      </c>
      <c r="U128" s="222">
        <v>0</v>
      </c>
      <c r="V128" s="222">
        <v>47.5</v>
      </c>
      <c r="W128" s="222">
        <v>60</v>
      </c>
      <c r="X128" s="222">
        <v>47.5</v>
      </c>
      <c r="Y128" s="2">
        <v>60</v>
      </c>
      <c r="Z128" s="2">
        <v>0</v>
      </c>
      <c r="AA128" s="2">
        <v>0</v>
      </c>
      <c r="AB128" s="222">
        <v>0</v>
      </c>
      <c r="AC128" s="222">
        <v>0</v>
      </c>
      <c r="AD128" s="222">
        <v>0</v>
      </c>
      <c r="AE128" s="222">
        <v>0</v>
      </c>
      <c r="AF128" s="222">
        <v>0</v>
      </c>
      <c r="AG128" s="222">
        <v>0</v>
      </c>
    </row>
    <row r="129" customFormat="1" ht="17.5" spans="1:33">
      <c r="A129" s="48">
        <f>A127</f>
        <v>608</v>
      </c>
      <c r="B129" s="40"/>
      <c r="C129" s="31" t="s">
        <v>322</v>
      </c>
      <c r="D129" s="41" t="s">
        <v>109</v>
      </c>
      <c r="E129" t="s">
        <v>320</v>
      </c>
      <c r="F129" s="42" t="s">
        <v>321</v>
      </c>
      <c r="G129" s="171"/>
      <c r="H129" s="202">
        <v>1</v>
      </c>
      <c r="I129" s="202">
        <v>0</v>
      </c>
      <c r="J129" s="380">
        <v>0</v>
      </c>
      <c r="K129" s="380">
        <v>1</v>
      </c>
      <c r="L129" s="380">
        <v>0</v>
      </c>
      <c r="M129" s="380">
        <v>0</v>
      </c>
      <c r="N129" s="380">
        <f t="shared" si="17"/>
        <v>9</v>
      </c>
      <c r="O129" s="112">
        <v>50</v>
      </c>
      <c r="P129" s="112">
        <v>51.5</v>
      </c>
      <c r="Q129" s="112">
        <v>60</v>
      </c>
      <c r="R129" s="112">
        <v>51.5</v>
      </c>
      <c r="S129" s="112">
        <v>60</v>
      </c>
      <c r="T129" s="112">
        <v>0</v>
      </c>
      <c r="U129" s="112">
        <v>0</v>
      </c>
      <c r="V129" s="112">
        <v>47.5</v>
      </c>
      <c r="W129" s="112">
        <v>60</v>
      </c>
      <c r="X129" s="112">
        <v>47.5</v>
      </c>
      <c r="Y129" s="12">
        <v>60</v>
      </c>
      <c r="Z129" s="12">
        <v>0</v>
      </c>
      <c r="AA129" s="12">
        <v>0</v>
      </c>
      <c r="AB129" s="112">
        <v>0</v>
      </c>
      <c r="AC129" s="112">
        <v>0</v>
      </c>
      <c r="AD129" s="112">
        <v>0</v>
      </c>
      <c r="AE129" s="112">
        <v>0</v>
      </c>
      <c r="AF129" s="112">
        <v>0</v>
      </c>
      <c r="AG129" s="112">
        <v>0</v>
      </c>
    </row>
    <row r="130" s="3" customFormat="1" ht="17.5" spans="1:33">
      <c r="A130" s="45"/>
      <c r="B130" s="35"/>
      <c r="C130" s="34"/>
      <c r="D130" s="36"/>
      <c r="E130" s="2" t="s">
        <v>323</v>
      </c>
      <c r="F130" s="37" t="s">
        <v>324</v>
      </c>
      <c r="G130" s="222"/>
      <c r="H130" s="180">
        <v>1</v>
      </c>
      <c r="I130" s="180">
        <v>0</v>
      </c>
      <c r="J130" s="453">
        <v>0</v>
      </c>
      <c r="K130" s="453">
        <v>1</v>
      </c>
      <c r="L130" s="453">
        <v>0</v>
      </c>
      <c r="M130" s="453">
        <v>0</v>
      </c>
      <c r="N130" s="453">
        <v>9</v>
      </c>
      <c r="O130" s="222">
        <v>50</v>
      </c>
      <c r="P130" s="222">
        <v>51.5</v>
      </c>
      <c r="Q130" s="222">
        <v>60</v>
      </c>
      <c r="R130" s="222">
        <v>51.5</v>
      </c>
      <c r="S130" s="222">
        <v>60</v>
      </c>
      <c r="T130" s="222">
        <v>0</v>
      </c>
      <c r="U130" s="222">
        <v>0</v>
      </c>
      <c r="V130" s="222">
        <v>47.5</v>
      </c>
      <c r="W130" s="222">
        <v>60</v>
      </c>
      <c r="X130" s="222">
        <v>47.5</v>
      </c>
      <c r="Y130" s="2">
        <v>60</v>
      </c>
      <c r="Z130" s="2">
        <v>0</v>
      </c>
      <c r="AA130" s="2">
        <v>0</v>
      </c>
      <c r="AB130" s="222">
        <v>0</v>
      </c>
      <c r="AC130" s="222">
        <v>0</v>
      </c>
      <c r="AD130" s="222">
        <v>0</v>
      </c>
      <c r="AE130" s="222">
        <v>0</v>
      </c>
      <c r="AF130" s="222">
        <v>0</v>
      </c>
      <c r="AG130" s="222">
        <v>0</v>
      </c>
    </row>
    <row r="131" customFormat="1" ht="17.5" spans="1:33">
      <c r="A131" s="48">
        <f>A129</f>
        <v>608</v>
      </c>
      <c r="B131" s="40"/>
      <c r="C131" s="31" t="s">
        <v>322</v>
      </c>
      <c r="D131" s="41" t="s">
        <v>120</v>
      </c>
      <c r="E131" t="s">
        <v>323</v>
      </c>
      <c r="F131" s="42" t="s">
        <v>324</v>
      </c>
      <c r="G131" s="171"/>
      <c r="H131" s="202">
        <v>1</v>
      </c>
      <c r="I131" s="202">
        <v>0</v>
      </c>
      <c r="J131" s="380">
        <v>0</v>
      </c>
      <c r="K131" s="380">
        <v>1</v>
      </c>
      <c r="L131" s="380">
        <v>0</v>
      </c>
      <c r="M131" s="380">
        <v>0</v>
      </c>
      <c r="N131" s="380">
        <f t="shared" si="17"/>
        <v>9</v>
      </c>
      <c r="O131" s="112">
        <v>50</v>
      </c>
      <c r="P131" s="112">
        <v>51.5</v>
      </c>
      <c r="Q131" s="112">
        <v>60</v>
      </c>
      <c r="R131" s="112">
        <v>51.5</v>
      </c>
      <c r="S131" s="112">
        <v>60</v>
      </c>
      <c r="T131" s="112">
        <v>0</v>
      </c>
      <c r="U131" s="112">
        <v>0</v>
      </c>
      <c r="V131" s="112">
        <v>47.5</v>
      </c>
      <c r="W131" s="112">
        <v>60</v>
      </c>
      <c r="X131" s="112">
        <v>47.5</v>
      </c>
      <c r="Y131" s="12">
        <v>60</v>
      </c>
      <c r="Z131" s="12">
        <v>0</v>
      </c>
      <c r="AA131" s="12">
        <v>0</v>
      </c>
      <c r="AB131" s="112">
        <v>0</v>
      </c>
      <c r="AC131" s="112">
        <v>0</v>
      </c>
      <c r="AD131" s="112">
        <v>0</v>
      </c>
      <c r="AE131" s="112">
        <v>0</v>
      </c>
      <c r="AF131" s="112">
        <v>0</v>
      </c>
      <c r="AG131" s="112">
        <v>0</v>
      </c>
    </row>
    <row r="132" customFormat="1" ht="17.5" spans="1:33">
      <c r="A132" s="48">
        <f>A131</f>
        <v>608</v>
      </c>
      <c r="B132" s="40" t="s">
        <v>325</v>
      </c>
      <c r="C132" s="31"/>
      <c r="D132" s="41"/>
      <c r="E132" s="42"/>
      <c r="F132" s="42"/>
      <c r="G132" s="171"/>
      <c r="H132" s="202"/>
      <c r="I132" s="202"/>
      <c r="J132" s="380"/>
      <c r="K132" s="380"/>
      <c r="L132" s="380"/>
      <c r="M132" s="380"/>
      <c r="N132" s="380">
        <f t="shared" si="17"/>
        <v>0</v>
      </c>
      <c r="O132" s="112"/>
      <c r="P132" s="112"/>
      <c r="Q132" s="112"/>
      <c r="R132" s="112"/>
      <c r="S132" s="112"/>
      <c r="T132" s="112"/>
      <c r="U132" s="112"/>
      <c r="V132" s="112"/>
      <c r="W132" s="112"/>
      <c r="X132" s="112"/>
      <c r="Y132" s="12"/>
      <c r="Z132" s="12"/>
      <c r="AA132" s="12"/>
      <c r="AB132" s="112">
        <v>0</v>
      </c>
      <c r="AC132" s="112">
        <v>0</v>
      </c>
      <c r="AD132" s="112">
        <v>0</v>
      </c>
      <c r="AE132" s="112">
        <v>0</v>
      </c>
      <c r="AF132" s="112">
        <v>0</v>
      </c>
      <c r="AG132" s="112">
        <v>0</v>
      </c>
    </row>
    <row r="133" s="13" customFormat="1" ht="17.5" spans="1:33">
      <c r="A133" s="127"/>
      <c r="B133" s="128"/>
      <c r="C133" s="127"/>
      <c r="D133" s="129"/>
      <c r="E133" s="130" t="s">
        <v>326</v>
      </c>
      <c r="F133" s="130"/>
      <c r="G133" s="169"/>
      <c r="H133" s="17">
        <v>1</v>
      </c>
      <c r="I133" s="17">
        <v>0</v>
      </c>
      <c r="J133" s="473">
        <v>0</v>
      </c>
      <c r="K133" s="473">
        <v>1</v>
      </c>
      <c r="L133" s="473">
        <v>0</v>
      </c>
      <c r="M133" s="473">
        <v>0</v>
      </c>
      <c r="N133" s="473">
        <f t="shared" si="17"/>
        <v>9</v>
      </c>
      <c r="O133" s="169">
        <v>50</v>
      </c>
      <c r="P133" s="169">
        <v>52</v>
      </c>
      <c r="Q133" s="257" t="s">
        <v>875</v>
      </c>
      <c r="R133" s="169">
        <v>0</v>
      </c>
      <c r="S133" s="169">
        <v>0</v>
      </c>
      <c r="T133" s="169">
        <v>0</v>
      </c>
      <c r="U133" s="169">
        <v>0</v>
      </c>
      <c r="V133" s="169">
        <v>47.5</v>
      </c>
      <c r="W133" s="257" t="s">
        <v>875</v>
      </c>
      <c r="X133" s="169">
        <v>0</v>
      </c>
      <c r="Y133" s="13">
        <v>0</v>
      </c>
      <c r="Z133" s="13">
        <v>0</v>
      </c>
      <c r="AA133" s="13">
        <v>0</v>
      </c>
      <c r="AB133" s="169">
        <v>0</v>
      </c>
      <c r="AC133" s="169">
        <v>0</v>
      </c>
      <c r="AD133" s="169">
        <v>0</v>
      </c>
      <c r="AE133" s="169">
        <v>0</v>
      </c>
      <c r="AF133" s="169">
        <v>0</v>
      </c>
      <c r="AG133" s="169">
        <v>0</v>
      </c>
    </row>
    <row r="134" ht="17.5" spans="1:33">
      <c r="A134" s="31">
        <f>A132</f>
        <v>608</v>
      </c>
      <c r="B134" s="40" t="s">
        <v>327</v>
      </c>
      <c r="C134" s="31" t="s">
        <v>328</v>
      </c>
      <c r="D134" s="41" t="s">
        <v>109</v>
      </c>
      <c r="E134" s="42" t="s">
        <v>326</v>
      </c>
      <c r="F134" s="42" t="s">
        <v>329</v>
      </c>
      <c r="G134" s="171"/>
      <c r="H134" s="21">
        <v>1</v>
      </c>
      <c r="I134" s="21">
        <v>0</v>
      </c>
      <c r="J134" s="21">
        <v>0</v>
      </c>
      <c r="K134" s="21">
        <v>1</v>
      </c>
      <c r="L134" s="21">
        <v>0</v>
      </c>
      <c r="M134" s="21">
        <v>0</v>
      </c>
      <c r="N134" s="21">
        <f t="shared" si="17"/>
        <v>9</v>
      </c>
      <c r="O134" s="112">
        <v>50</v>
      </c>
      <c r="P134" s="112">
        <v>52</v>
      </c>
      <c r="Q134" s="112">
        <v>300</v>
      </c>
      <c r="R134" s="112">
        <v>52.5</v>
      </c>
      <c r="S134" s="112">
        <v>60</v>
      </c>
      <c r="T134" s="112">
        <v>0</v>
      </c>
      <c r="U134" s="112">
        <v>0</v>
      </c>
      <c r="V134" s="112">
        <v>47.5</v>
      </c>
      <c r="W134" s="112">
        <v>400</v>
      </c>
      <c r="X134" s="112">
        <v>45</v>
      </c>
      <c r="Y134" s="12">
        <v>60</v>
      </c>
      <c r="Z134" s="12">
        <v>0</v>
      </c>
      <c r="AA134" s="12">
        <v>0</v>
      </c>
      <c r="AB134" s="112">
        <v>0</v>
      </c>
      <c r="AC134" s="112">
        <v>0</v>
      </c>
      <c r="AD134" s="112">
        <v>0</v>
      </c>
      <c r="AE134" s="112">
        <v>0</v>
      </c>
      <c r="AF134" s="112">
        <v>0</v>
      </c>
      <c r="AG134" s="112">
        <v>0</v>
      </c>
    </row>
    <row r="135" s="2" customFormat="1" ht="17.5" spans="1:33">
      <c r="A135" s="34"/>
      <c r="B135" s="35"/>
      <c r="C135" s="34"/>
      <c r="D135" s="36"/>
      <c r="E135" s="37" t="s">
        <v>334</v>
      </c>
      <c r="F135" s="37"/>
      <c r="G135" s="222"/>
      <c r="H135" s="49">
        <v>1</v>
      </c>
      <c r="I135" s="49">
        <v>1</v>
      </c>
      <c r="J135" s="49">
        <v>0</v>
      </c>
      <c r="K135" s="49">
        <v>1</v>
      </c>
      <c r="L135" s="49">
        <v>1</v>
      </c>
      <c r="M135" s="49">
        <v>0</v>
      </c>
      <c r="N135" s="49">
        <f t="shared" si="17"/>
        <v>27</v>
      </c>
      <c r="O135" s="222">
        <v>50</v>
      </c>
      <c r="P135" s="222" t="s">
        <v>455</v>
      </c>
      <c r="Q135" s="222" t="s">
        <v>640</v>
      </c>
      <c r="R135" s="222" t="s">
        <v>455</v>
      </c>
      <c r="S135" s="2" t="s">
        <v>642</v>
      </c>
      <c r="T135" s="222">
        <v>0</v>
      </c>
      <c r="U135" s="222">
        <v>0</v>
      </c>
      <c r="V135" s="222" t="s">
        <v>222</v>
      </c>
      <c r="W135" s="222" t="s">
        <v>640</v>
      </c>
      <c r="X135" s="222" t="s">
        <v>222</v>
      </c>
      <c r="Y135" s="2" t="s">
        <v>642</v>
      </c>
      <c r="Z135" s="2">
        <v>0</v>
      </c>
      <c r="AA135" s="2">
        <v>0</v>
      </c>
      <c r="AB135" s="222">
        <v>0</v>
      </c>
      <c r="AC135" s="222">
        <v>0</v>
      </c>
      <c r="AD135" s="222">
        <v>0</v>
      </c>
      <c r="AE135" s="222">
        <v>0</v>
      </c>
      <c r="AF135" s="222">
        <v>0</v>
      </c>
      <c r="AG135" s="222">
        <v>0</v>
      </c>
    </row>
    <row r="136" ht="17.5" spans="1:33">
      <c r="A136" s="31">
        <f>A134</f>
        <v>608</v>
      </c>
      <c r="B136" s="40" t="s">
        <v>327</v>
      </c>
      <c r="C136" s="31" t="s">
        <v>328</v>
      </c>
      <c r="D136" s="41" t="s">
        <v>120</v>
      </c>
      <c r="E136" s="42" t="s">
        <v>334</v>
      </c>
      <c r="F136" s="42" t="s">
        <v>335</v>
      </c>
      <c r="G136" s="171"/>
      <c r="H136" s="21">
        <v>1</v>
      </c>
      <c r="I136" s="21">
        <v>1</v>
      </c>
      <c r="J136" s="21">
        <v>0</v>
      </c>
      <c r="K136" s="21">
        <v>1</v>
      </c>
      <c r="L136" s="21">
        <v>1</v>
      </c>
      <c r="M136" s="21">
        <v>0</v>
      </c>
      <c r="N136" s="21">
        <f t="shared" si="17"/>
        <v>27</v>
      </c>
      <c r="O136" s="112">
        <v>50</v>
      </c>
      <c r="P136" s="112">
        <v>52</v>
      </c>
      <c r="Q136" s="112">
        <v>100</v>
      </c>
      <c r="R136" s="112">
        <v>52</v>
      </c>
      <c r="S136" s="112">
        <v>100</v>
      </c>
      <c r="T136" s="112">
        <v>0</v>
      </c>
      <c r="U136" s="112">
        <v>0</v>
      </c>
      <c r="V136" s="112">
        <v>47</v>
      </c>
      <c r="W136" s="112">
        <v>400</v>
      </c>
      <c r="X136" s="112">
        <v>47</v>
      </c>
      <c r="Y136" s="12">
        <v>100</v>
      </c>
      <c r="Z136" s="12">
        <v>0</v>
      </c>
      <c r="AA136" s="12">
        <v>0</v>
      </c>
      <c r="AB136" s="112">
        <v>0</v>
      </c>
      <c r="AC136" s="112">
        <v>0</v>
      </c>
      <c r="AD136" s="112">
        <v>0</v>
      </c>
      <c r="AE136" s="112">
        <v>0</v>
      </c>
      <c r="AF136" s="112">
        <v>0</v>
      </c>
      <c r="AG136" s="112">
        <v>0</v>
      </c>
    </row>
    <row r="137" s="3" customFormat="1" ht="17.5" spans="1:33">
      <c r="A137" s="45"/>
      <c r="B137" s="35"/>
      <c r="C137" s="34"/>
      <c r="D137" s="36"/>
      <c r="E137" s="37"/>
      <c r="F137" s="175"/>
      <c r="G137" s="222"/>
      <c r="H137" s="49"/>
      <c r="I137" s="49"/>
      <c r="J137" s="49"/>
      <c r="K137" s="49"/>
      <c r="L137" s="49"/>
      <c r="M137" s="49"/>
      <c r="N137" s="49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"/>
      <c r="Z137" s="2"/>
      <c r="AA137" s="2"/>
      <c r="AB137" s="222">
        <v>0</v>
      </c>
      <c r="AC137" s="222">
        <v>0</v>
      </c>
      <c r="AD137" s="222">
        <v>0</v>
      </c>
      <c r="AE137" s="222">
        <v>0</v>
      </c>
      <c r="AF137" s="222">
        <v>0</v>
      </c>
      <c r="AG137" s="222">
        <v>0</v>
      </c>
    </row>
    <row r="138" customFormat="1" ht="17.5" spans="1:33">
      <c r="A138" s="48">
        <f>A140</f>
        <v>608</v>
      </c>
      <c r="B138" s="113"/>
      <c r="C138" s="31" t="s">
        <v>328</v>
      </c>
      <c r="D138" s="41" t="s">
        <v>126</v>
      </c>
      <c r="E138" s="42" t="s">
        <v>336</v>
      </c>
      <c r="F138" s="42" t="s">
        <v>337</v>
      </c>
      <c r="G138" s="171"/>
      <c r="H138" s="9"/>
      <c r="I138" s="9"/>
      <c r="J138" s="9"/>
      <c r="K138" s="9"/>
      <c r="L138" s="9"/>
      <c r="M138" s="9"/>
      <c r="N138" s="9"/>
      <c r="O138" s="112"/>
      <c r="P138" s="112"/>
      <c r="Q138" s="112"/>
      <c r="R138" s="112"/>
      <c r="S138" s="112"/>
      <c r="T138" s="112"/>
      <c r="U138" s="112"/>
      <c r="V138" s="112"/>
      <c r="W138" s="112"/>
      <c r="X138" s="112"/>
      <c r="Y138" s="12"/>
      <c r="Z138" s="12"/>
      <c r="AA138" s="12"/>
      <c r="AB138" s="112">
        <v>0</v>
      </c>
      <c r="AC138" s="112">
        <v>0</v>
      </c>
      <c r="AD138" s="112">
        <v>0</v>
      </c>
      <c r="AE138" s="112">
        <v>0</v>
      </c>
      <c r="AF138" s="112">
        <v>0</v>
      </c>
      <c r="AG138" s="112">
        <v>0</v>
      </c>
    </row>
    <row r="139" s="2" customFormat="1" ht="17.5" spans="1:33">
      <c r="A139" s="49"/>
      <c r="B139" s="35"/>
      <c r="C139" s="49"/>
      <c r="D139" s="36"/>
      <c r="E139" s="37" t="s">
        <v>338</v>
      </c>
      <c r="F139" s="37" t="s">
        <v>339</v>
      </c>
      <c r="G139" s="222"/>
      <c r="H139" s="49">
        <v>1</v>
      </c>
      <c r="I139" s="49">
        <v>0</v>
      </c>
      <c r="J139" s="49">
        <v>0</v>
      </c>
      <c r="K139" s="49">
        <v>1</v>
      </c>
      <c r="L139" s="49">
        <v>0</v>
      </c>
      <c r="M139" s="49">
        <v>0</v>
      </c>
      <c r="N139" s="49">
        <f>H139+I139*2+J139*4+K139*8+L139*16+M139*32</f>
        <v>9</v>
      </c>
      <c r="O139" s="222">
        <v>50</v>
      </c>
      <c r="P139" s="247" t="s">
        <v>341</v>
      </c>
      <c r="Q139" s="222" t="s">
        <v>671</v>
      </c>
      <c r="R139" s="247" t="s">
        <v>181</v>
      </c>
      <c r="S139" s="247" t="s">
        <v>181</v>
      </c>
      <c r="T139" s="247" t="s">
        <v>181</v>
      </c>
      <c r="U139" s="247" t="s">
        <v>181</v>
      </c>
      <c r="V139" s="247" t="s">
        <v>342</v>
      </c>
      <c r="W139" s="222" t="s">
        <v>671</v>
      </c>
      <c r="X139" s="247" t="s">
        <v>181</v>
      </c>
      <c r="Y139" s="454" t="s">
        <v>181</v>
      </c>
      <c r="Z139" s="454" t="s">
        <v>181</v>
      </c>
      <c r="AA139" s="454" t="s">
        <v>181</v>
      </c>
      <c r="AB139" s="247">
        <v>0</v>
      </c>
      <c r="AC139" s="247">
        <v>0</v>
      </c>
      <c r="AD139" s="247">
        <v>0</v>
      </c>
      <c r="AE139" s="247">
        <v>0</v>
      </c>
      <c r="AF139" s="247">
        <v>0</v>
      </c>
      <c r="AG139" s="247">
        <v>0</v>
      </c>
    </row>
    <row r="140" ht="17.5" spans="1:33">
      <c r="A140" s="31">
        <f>A136</f>
        <v>608</v>
      </c>
      <c r="B140" s="40" t="s">
        <v>343</v>
      </c>
      <c r="C140" s="31" t="s">
        <v>338</v>
      </c>
      <c r="D140" s="41" t="s">
        <v>109</v>
      </c>
      <c r="E140" s="42" t="s">
        <v>344</v>
      </c>
      <c r="F140" s="42" t="s">
        <v>339</v>
      </c>
      <c r="G140" s="171"/>
      <c r="H140" s="9">
        <v>1</v>
      </c>
      <c r="I140" s="9">
        <v>0</v>
      </c>
      <c r="J140" s="9">
        <v>0</v>
      </c>
      <c r="K140" s="9">
        <v>1</v>
      </c>
      <c r="L140" s="9">
        <v>0</v>
      </c>
      <c r="M140" s="9">
        <v>0</v>
      </c>
      <c r="N140" s="9">
        <f>H140+I140*2+J140*4+K140*8+L140*16+M140*32</f>
        <v>9</v>
      </c>
      <c r="O140" s="112">
        <v>50</v>
      </c>
      <c r="P140" s="112">
        <v>51</v>
      </c>
      <c r="Q140" s="112">
        <v>140</v>
      </c>
      <c r="R140" s="112">
        <v>52</v>
      </c>
      <c r="S140" s="112">
        <v>60</v>
      </c>
      <c r="T140" s="112">
        <v>0</v>
      </c>
      <c r="U140" s="112">
        <v>0</v>
      </c>
      <c r="V140" s="112">
        <v>49</v>
      </c>
      <c r="W140" s="112">
        <v>140</v>
      </c>
      <c r="X140" s="112">
        <v>47.5</v>
      </c>
      <c r="Y140" s="12">
        <v>60</v>
      </c>
      <c r="Z140" s="12">
        <v>0</v>
      </c>
      <c r="AA140" s="12">
        <v>0</v>
      </c>
      <c r="AB140" s="112">
        <v>0</v>
      </c>
      <c r="AC140" s="112">
        <v>0</v>
      </c>
      <c r="AD140" s="112">
        <v>0</v>
      </c>
      <c r="AE140" s="112">
        <v>0</v>
      </c>
      <c r="AF140" s="112">
        <v>0</v>
      </c>
      <c r="AG140" s="112">
        <v>0</v>
      </c>
    </row>
    <row r="141" s="2" customFormat="1" ht="17.5" spans="1:33">
      <c r="A141" s="35"/>
      <c r="B141" s="176"/>
      <c r="C141" s="176"/>
      <c r="D141" s="35"/>
      <c r="E141" s="176"/>
      <c r="F141" s="179"/>
      <c r="G141" s="222"/>
      <c r="H141" s="49" t="s">
        <v>181</v>
      </c>
      <c r="I141" s="49" t="s">
        <v>181</v>
      </c>
      <c r="J141" s="49" t="s">
        <v>181</v>
      </c>
      <c r="K141" s="49" t="s">
        <v>181</v>
      </c>
      <c r="L141" s="49" t="s">
        <v>181</v>
      </c>
      <c r="M141" s="49" t="s">
        <v>181</v>
      </c>
      <c r="N141" s="49"/>
      <c r="O141" s="222" t="s">
        <v>181</v>
      </c>
      <c r="P141" s="222" t="s">
        <v>894</v>
      </c>
      <c r="Q141" s="222">
        <v>160</v>
      </c>
      <c r="R141" s="222" t="s">
        <v>181</v>
      </c>
      <c r="S141" s="222" t="s">
        <v>181</v>
      </c>
      <c r="T141" s="222" t="s">
        <v>181</v>
      </c>
      <c r="U141" s="222" t="s">
        <v>181</v>
      </c>
      <c r="V141" s="222" t="s">
        <v>895</v>
      </c>
      <c r="W141" s="222" t="s">
        <v>896</v>
      </c>
      <c r="X141" s="222" t="s">
        <v>897</v>
      </c>
      <c r="Y141" s="2">
        <v>160</v>
      </c>
      <c r="Z141" s="2" t="s">
        <v>181</v>
      </c>
      <c r="AA141" s="2" t="s">
        <v>181</v>
      </c>
      <c r="AB141" s="222">
        <v>0</v>
      </c>
      <c r="AC141" s="222">
        <v>0</v>
      </c>
      <c r="AD141" s="222">
        <v>0</v>
      </c>
      <c r="AE141" s="222">
        <v>0</v>
      </c>
      <c r="AF141" s="222">
        <v>0</v>
      </c>
      <c r="AG141" s="222">
        <v>0</v>
      </c>
    </row>
    <row r="142" ht="17.5" spans="1:33">
      <c r="A142" s="31">
        <f>A140</f>
        <v>608</v>
      </c>
      <c r="B142" s="40" t="s">
        <v>345</v>
      </c>
      <c r="C142" s="31" t="s">
        <v>346</v>
      </c>
      <c r="D142" s="41" t="s">
        <v>109</v>
      </c>
      <c r="E142" s="42" t="s">
        <v>347</v>
      </c>
      <c r="F142" s="42" t="s">
        <v>346</v>
      </c>
      <c r="G142" s="171"/>
      <c r="H142" s="21">
        <v>1</v>
      </c>
      <c r="I142" s="21">
        <v>1</v>
      </c>
      <c r="J142" s="21">
        <v>0</v>
      </c>
      <c r="K142" s="21">
        <v>1</v>
      </c>
      <c r="L142" s="21">
        <v>1</v>
      </c>
      <c r="M142" s="21">
        <v>0</v>
      </c>
      <c r="N142" s="21">
        <f>H142+I142*2+J142*4+K142*8+L142*16+M142*32</f>
        <v>27</v>
      </c>
      <c r="O142" s="112">
        <v>60</v>
      </c>
      <c r="P142" s="112">
        <v>60.5</v>
      </c>
      <c r="Q142" s="112">
        <v>80</v>
      </c>
      <c r="R142" s="112">
        <v>61</v>
      </c>
      <c r="S142" s="112">
        <v>60</v>
      </c>
      <c r="T142" s="112">
        <v>0</v>
      </c>
      <c r="U142" s="112">
        <v>0</v>
      </c>
      <c r="V142" s="112">
        <f>IF(使用说明!B1&gt;=30,57.7,59.3)</f>
        <v>59.3</v>
      </c>
      <c r="W142" s="112">
        <f>IF(使用说明!B1&gt;=30,290000,160)</f>
        <v>160</v>
      </c>
      <c r="X142" s="112">
        <v>57</v>
      </c>
      <c r="Y142" s="12">
        <v>100</v>
      </c>
      <c r="Z142" s="12">
        <v>0</v>
      </c>
      <c r="AA142" s="12">
        <v>0</v>
      </c>
      <c r="AB142" s="112">
        <v>0</v>
      </c>
      <c r="AC142" s="112">
        <v>0</v>
      </c>
      <c r="AD142" s="112">
        <v>0</v>
      </c>
      <c r="AE142" s="112">
        <v>0</v>
      </c>
      <c r="AF142" s="112">
        <v>0</v>
      </c>
      <c r="AG142" s="112">
        <v>0</v>
      </c>
    </row>
    <row r="143" s="6" customFormat="1" ht="17.5" spans="1:33">
      <c r="A143" s="62">
        <f>A142</f>
        <v>608</v>
      </c>
      <c r="B143" s="63" t="s">
        <v>345</v>
      </c>
      <c r="C143" s="177" t="s">
        <v>346</v>
      </c>
      <c r="D143" s="64" t="s">
        <v>120</v>
      </c>
      <c r="E143" s="65" t="s">
        <v>348</v>
      </c>
      <c r="F143" s="65" t="s">
        <v>349</v>
      </c>
      <c r="G143" s="263" t="s">
        <v>350</v>
      </c>
      <c r="H143" s="8">
        <v>0</v>
      </c>
      <c r="I143" s="8">
        <v>1</v>
      </c>
      <c r="J143" s="8">
        <v>0</v>
      </c>
      <c r="K143" s="8">
        <v>1</v>
      </c>
      <c r="L143" s="8">
        <v>1</v>
      </c>
      <c r="M143" s="8">
        <v>0</v>
      </c>
      <c r="N143" s="8">
        <f>H143+I143*2+J143*4+K143*8+L143*16+M143*32</f>
        <v>26</v>
      </c>
      <c r="O143" s="225">
        <v>60</v>
      </c>
      <c r="P143" s="225">
        <v>60.5</v>
      </c>
      <c r="Q143" s="225">
        <v>80</v>
      </c>
      <c r="R143" s="225">
        <v>61.5</v>
      </c>
      <c r="S143" s="225">
        <v>80</v>
      </c>
      <c r="T143" s="225">
        <v>0</v>
      </c>
      <c r="U143" s="225">
        <v>0</v>
      </c>
      <c r="V143" s="225">
        <v>57.5</v>
      </c>
      <c r="W143" s="225">
        <v>299500</v>
      </c>
      <c r="X143" s="225">
        <v>57</v>
      </c>
      <c r="Y143" s="6">
        <v>80</v>
      </c>
      <c r="Z143" s="6">
        <v>0</v>
      </c>
      <c r="AA143" s="6">
        <v>0</v>
      </c>
      <c r="AB143" s="225">
        <v>0</v>
      </c>
      <c r="AC143" s="225">
        <v>0</v>
      </c>
      <c r="AD143" s="225">
        <v>0</v>
      </c>
      <c r="AE143" s="225">
        <v>0</v>
      </c>
      <c r="AF143" s="225">
        <v>0</v>
      </c>
      <c r="AG143" s="225">
        <v>0</v>
      </c>
    </row>
    <row r="144" s="2" customFormat="1" ht="17.5" spans="1:33">
      <c r="A144" s="35"/>
      <c r="B144" s="176"/>
      <c r="C144" s="176"/>
      <c r="D144" s="35"/>
      <c r="E144" s="176" t="s">
        <v>351</v>
      </c>
      <c r="F144" s="179"/>
      <c r="G144" s="479"/>
      <c r="H144" s="49">
        <v>1</v>
      </c>
      <c r="I144" s="49">
        <v>0</v>
      </c>
      <c r="J144" s="49">
        <v>0</v>
      </c>
      <c r="K144" s="49">
        <v>1</v>
      </c>
      <c r="L144" s="49">
        <v>0</v>
      </c>
      <c r="M144" s="49">
        <v>0</v>
      </c>
      <c r="N144" s="49">
        <f>H144+I144*2+J144*4+K144*8+L144*16+M144*32</f>
        <v>9</v>
      </c>
      <c r="O144" s="222">
        <v>50</v>
      </c>
      <c r="P144" s="222" t="s">
        <v>431</v>
      </c>
      <c r="Q144" s="222">
        <v>500</v>
      </c>
      <c r="R144" s="222" t="s">
        <v>181</v>
      </c>
      <c r="S144" s="222" t="s">
        <v>181</v>
      </c>
      <c r="T144" s="222" t="s">
        <v>181</v>
      </c>
      <c r="U144" s="222" t="s">
        <v>181</v>
      </c>
      <c r="V144" s="222">
        <v>47</v>
      </c>
      <c r="W144" s="222">
        <v>500</v>
      </c>
      <c r="X144" s="222" t="s">
        <v>181</v>
      </c>
      <c r="Y144" s="2" t="s">
        <v>181</v>
      </c>
      <c r="Z144" s="2" t="s">
        <v>181</v>
      </c>
      <c r="AA144" s="2" t="s">
        <v>181</v>
      </c>
      <c r="AB144" s="222">
        <v>0</v>
      </c>
      <c r="AC144" s="222">
        <v>0</v>
      </c>
      <c r="AD144" s="222">
        <v>0</v>
      </c>
      <c r="AE144" s="222">
        <v>0</v>
      </c>
      <c r="AF144" s="222">
        <v>0</v>
      </c>
      <c r="AG144" s="222">
        <v>0</v>
      </c>
    </row>
    <row r="145" ht="17.5" spans="1:33">
      <c r="A145" s="31">
        <f>A143</f>
        <v>608</v>
      </c>
      <c r="B145" s="40" t="s">
        <v>353</v>
      </c>
      <c r="C145" s="31" t="s">
        <v>354</v>
      </c>
      <c r="D145" s="41" t="s">
        <v>109</v>
      </c>
      <c r="E145" s="42" t="s">
        <v>355</v>
      </c>
      <c r="F145" s="42" t="s">
        <v>354</v>
      </c>
      <c r="G145" s="171"/>
      <c r="H145" s="21">
        <v>1</v>
      </c>
      <c r="I145" s="21">
        <v>0</v>
      </c>
      <c r="J145" s="21">
        <v>0</v>
      </c>
      <c r="K145" s="21">
        <v>1</v>
      </c>
      <c r="L145" s="21">
        <v>0</v>
      </c>
      <c r="M145" s="21">
        <v>0</v>
      </c>
      <c r="N145" s="21">
        <f>H145+I145*2+J145*4+K145*8+L145*16+M145*32</f>
        <v>9</v>
      </c>
      <c r="O145" s="112">
        <v>50</v>
      </c>
      <c r="P145" s="171">
        <v>51.5</v>
      </c>
      <c r="Q145" s="112">
        <v>500</v>
      </c>
      <c r="R145" s="112">
        <v>52</v>
      </c>
      <c r="S145" s="112">
        <v>60</v>
      </c>
      <c r="T145" s="112">
        <v>0</v>
      </c>
      <c r="U145" s="112">
        <v>0</v>
      </c>
      <c r="V145" s="112">
        <v>47</v>
      </c>
      <c r="W145" s="112">
        <v>500</v>
      </c>
      <c r="X145" s="112">
        <v>45</v>
      </c>
      <c r="Y145" s="12">
        <v>60</v>
      </c>
      <c r="Z145" s="12">
        <v>0</v>
      </c>
      <c r="AA145" s="12">
        <v>0</v>
      </c>
      <c r="AB145" s="112">
        <v>0</v>
      </c>
      <c r="AC145" s="112">
        <v>0</v>
      </c>
      <c r="AD145" s="112">
        <v>0</v>
      </c>
      <c r="AE145" s="112">
        <v>0</v>
      </c>
      <c r="AF145" s="112">
        <v>0</v>
      </c>
      <c r="AG145" s="112">
        <v>0</v>
      </c>
    </row>
    <row r="146" ht="17.5" spans="1:33">
      <c r="A146" s="31">
        <f>A145</f>
        <v>608</v>
      </c>
      <c r="B146" s="40" t="s">
        <v>356</v>
      </c>
      <c r="C146" s="31" t="s">
        <v>357</v>
      </c>
      <c r="D146" s="41" t="s">
        <v>109</v>
      </c>
      <c r="E146" s="42" t="s">
        <v>358</v>
      </c>
      <c r="F146" s="42" t="s">
        <v>357</v>
      </c>
      <c r="G146" s="171"/>
      <c r="H146" s="21">
        <v>1</v>
      </c>
      <c r="I146" s="21">
        <v>1</v>
      </c>
      <c r="J146" s="21">
        <v>0</v>
      </c>
      <c r="K146" s="21">
        <v>1</v>
      </c>
      <c r="L146" s="21">
        <v>1</v>
      </c>
      <c r="M146" s="21">
        <v>0</v>
      </c>
      <c r="N146" s="21">
        <f>H146+I146*2+J146*4+K146*8+L146*16+M146*32</f>
        <v>27</v>
      </c>
      <c r="O146" s="112">
        <v>50</v>
      </c>
      <c r="P146" s="112">
        <v>54.5</v>
      </c>
      <c r="Q146" s="112">
        <v>140</v>
      </c>
      <c r="R146" s="112">
        <v>55</v>
      </c>
      <c r="S146" s="112">
        <v>60</v>
      </c>
      <c r="T146" s="112">
        <v>0</v>
      </c>
      <c r="U146" s="112">
        <v>0</v>
      </c>
      <c r="V146" s="112">
        <v>45.5</v>
      </c>
      <c r="W146" s="112">
        <v>140</v>
      </c>
      <c r="X146" s="112">
        <v>45</v>
      </c>
      <c r="Y146" s="12">
        <v>60</v>
      </c>
      <c r="Z146" s="12">
        <v>0</v>
      </c>
      <c r="AA146" s="12">
        <v>0</v>
      </c>
      <c r="AB146" s="112">
        <v>0</v>
      </c>
      <c r="AC146" s="112">
        <v>0</v>
      </c>
      <c r="AD146" s="112">
        <v>0</v>
      </c>
      <c r="AE146" s="112">
        <v>0</v>
      </c>
      <c r="AF146" s="112">
        <v>0</v>
      </c>
      <c r="AG146" s="112">
        <v>0</v>
      </c>
    </row>
    <row r="147" s="2" customFormat="1" ht="17.5" spans="1:33">
      <c r="A147" s="35"/>
      <c r="B147" s="176"/>
      <c r="C147" s="179"/>
      <c r="D147" s="180"/>
      <c r="E147" s="180"/>
      <c r="F147" s="37"/>
      <c r="G147" s="222"/>
      <c r="H147" s="49"/>
      <c r="I147" s="49"/>
      <c r="J147" s="49"/>
      <c r="K147" s="49"/>
      <c r="L147" s="49"/>
      <c r="M147" s="49"/>
      <c r="N147" s="49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AB147" s="222">
        <v>0</v>
      </c>
      <c r="AC147" s="222">
        <v>0</v>
      </c>
      <c r="AD147" s="222">
        <v>0</v>
      </c>
      <c r="AE147" s="222">
        <v>0</v>
      </c>
      <c r="AF147" s="222">
        <v>0</v>
      </c>
      <c r="AG147" s="222">
        <v>0</v>
      </c>
    </row>
    <row r="148" ht="17.5" spans="1:33">
      <c r="A148" s="48">
        <f t="shared" ref="A148:A150" si="18">A146</f>
        <v>608</v>
      </c>
      <c r="B148" s="40"/>
      <c r="C148" s="31" t="s">
        <v>357</v>
      </c>
      <c r="D148" s="41" t="s">
        <v>120</v>
      </c>
      <c r="E148" s="42" t="s">
        <v>359</v>
      </c>
      <c r="F148" s="42" t="s">
        <v>360</v>
      </c>
      <c r="G148" s="171"/>
      <c r="H148" s="21"/>
      <c r="I148" s="21"/>
      <c r="J148" s="21"/>
      <c r="K148" s="21"/>
      <c r="L148" s="21"/>
      <c r="M148" s="21"/>
      <c r="N148" s="21"/>
      <c r="O148" s="112"/>
      <c r="P148" s="112"/>
      <c r="Q148" s="112"/>
      <c r="R148" s="112"/>
      <c r="S148" s="112"/>
      <c r="T148" s="112"/>
      <c r="U148" s="112"/>
      <c r="V148" s="112"/>
      <c r="W148" s="112"/>
      <c r="X148" s="112"/>
      <c r="Y148" s="12"/>
      <c r="Z148" s="12"/>
      <c r="AA148" s="12"/>
      <c r="AB148" s="112">
        <v>0</v>
      </c>
      <c r="AC148" s="112">
        <v>0</v>
      </c>
      <c r="AD148" s="112">
        <v>0</v>
      </c>
      <c r="AE148" s="112">
        <v>0</v>
      </c>
      <c r="AF148" s="112">
        <v>0</v>
      </c>
      <c r="AG148" s="112">
        <v>0</v>
      </c>
    </row>
    <row r="149" s="2" customFormat="1" ht="17.5" spans="1:33">
      <c r="A149" s="35"/>
      <c r="B149" s="176"/>
      <c r="C149" s="179"/>
      <c r="D149" s="180"/>
      <c r="E149" s="180"/>
      <c r="F149" s="37"/>
      <c r="G149" s="222"/>
      <c r="H149" s="49"/>
      <c r="I149" s="49"/>
      <c r="J149" s="49"/>
      <c r="K149" s="49"/>
      <c r="L149" s="49"/>
      <c r="M149" s="49"/>
      <c r="N149" s="49"/>
      <c r="O149" s="222"/>
      <c r="P149" s="222"/>
      <c r="Q149" s="222"/>
      <c r="R149" s="222"/>
      <c r="S149" s="222"/>
      <c r="T149" s="222"/>
      <c r="U149" s="222"/>
      <c r="V149" s="222"/>
      <c r="W149" s="222"/>
      <c r="X149" s="222"/>
      <c r="AB149" s="222">
        <v>0</v>
      </c>
      <c r="AC149" s="222">
        <v>0</v>
      </c>
      <c r="AD149" s="222">
        <v>0</v>
      </c>
      <c r="AE149" s="222">
        <v>0</v>
      </c>
      <c r="AF149" s="222">
        <v>0</v>
      </c>
      <c r="AG149" s="222">
        <v>0</v>
      </c>
    </row>
    <row r="150" ht="17.5" spans="1:33">
      <c r="A150" s="48">
        <f t="shared" si="18"/>
        <v>608</v>
      </c>
      <c r="B150" s="40"/>
      <c r="C150" s="31" t="s">
        <v>357</v>
      </c>
      <c r="D150" s="41" t="s">
        <v>126</v>
      </c>
      <c r="E150" s="42" t="s">
        <v>361</v>
      </c>
      <c r="F150" s="42" t="s">
        <v>362</v>
      </c>
      <c r="G150" s="171"/>
      <c r="H150" s="21"/>
      <c r="I150" s="21"/>
      <c r="J150" s="21"/>
      <c r="K150" s="21"/>
      <c r="L150" s="21"/>
      <c r="M150" s="21"/>
      <c r="N150" s="21"/>
      <c r="O150" s="112"/>
      <c r="P150" s="112"/>
      <c r="Q150" s="112"/>
      <c r="R150" s="112"/>
      <c r="S150" s="112"/>
      <c r="T150" s="112"/>
      <c r="U150" s="112"/>
      <c r="V150" s="112"/>
      <c r="W150" s="112"/>
      <c r="X150" s="112"/>
      <c r="Y150" s="12"/>
      <c r="Z150" s="12"/>
      <c r="AA150" s="12"/>
      <c r="AB150" s="112">
        <v>0</v>
      </c>
      <c r="AC150" s="112">
        <v>0</v>
      </c>
      <c r="AD150" s="112">
        <v>0</v>
      </c>
      <c r="AE150" s="112">
        <v>0</v>
      </c>
      <c r="AF150" s="112">
        <v>0</v>
      </c>
      <c r="AG150" s="112">
        <v>0</v>
      </c>
    </row>
    <row r="151" ht="17.5" spans="1:33">
      <c r="A151" s="31">
        <f>A150</f>
        <v>608</v>
      </c>
      <c r="B151" s="40" t="s">
        <v>363</v>
      </c>
      <c r="C151" s="31"/>
      <c r="D151" s="41"/>
      <c r="E151" s="42"/>
      <c r="F151" s="42"/>
      <c r="G151" s="171"/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f>H151+I151*2+J151*4+K151*8+L151*16+M151*32</f>
        <v>0</v>
      </c>
      <c r="O151" s="112"/>
      <c r="P151" s="112"/>
      <c r="Q151" s="112"/>
      <c r="R151" s="112"/>
      <c r="S151" s="112"/>
      <c r="T151" s="112"/>
      <c r="U151" s="112"/>
      <c r="V151" s="112"/>
      <c r="W151" s="112"/>
      <c r="X151" s="112"/>
      <c r="Y151" s="12"/>
      <c r="Z151" s="12"/>
      <c r="AA151" s="12"/>
      <c r="AB151" s="112">
        <v>0</v>
      </c>
      <c r="AC151" s="112">
        <v>0</v>
      </c>
      <c r="AD151" s="112">
        <v>0</v>
      </c>
      <c r="AE151" s="112">
        <v>0</v>
      </c>
      <c r="AF151" s="112">
        <v>0</v>
      </c>
      <c r="AG151" s="112">
        <v>0</v>
      </c>
    </row>
    <row r="152" s="2" customFormat="1" ht="17.5" spans="1:33">
      <c r="A152" s="34"/>
      <c r="B152" s="35"/>
      <c r="C152" s="34"/>
      <c r="D152" s="36"/>
      <c r="E152" s="37"/>
      <c r="F152" s="37"/>
      <c r="G152" s="222"/>
      <c r="H152" s="49">
        <v>1</v>
      </c>
      <c r="I152" s="49">
        <v>0</v>
      </c>
      <c r="J152" s="49">
        <v>0</v>
      </c>
      <c r="K152" s="49">
        <v>1</v>
      </c>
      <c r="L152" s="49">
        <v>0</v>
      </c>
      <c r="M152" s="49">
        <v>0</v>
      </c>
      <c r="N152" s="49">
        <f>H152+I152*2+J152*4+K152*8+L152*16+M152*32</f>
        <v>9</v>
      </c>
      <c r="O152" s="222">
        <v>50</v>
      </c>
      <c r="P152" s="222">
        <v>51.5</v>
      </c>
      <c r="Q152" s="222">
        <v>200</v>
      </c>
      <c r="R152" s="222">
        <v>52</v>
      </c>
      <c r="S152" s="222">
        <v>60</v>
      </c>
      <c r="T152" s="222">
        <v>0</v>
      </c>
      <c r="U152" s="222">
        <v>0</v>
      </c>
      <c r="V152" s="222">
        <v>47</v>
      </c>
      <c r="W152" s="222">
        <v>200</v>
      </c>
      <c r="X152" s="222">
        <v>45</v>
      </c>
      <c r="Y152" s="2">
        <v>60</v>
      </c>
      <c r="Z152" s="2">
        <v>0</v>
      </c>
      <c r="AA152" s="2">
        <v>0</v>
      </c>
      <c r="AB152" s="222">
        <v>0</v>
      </c>
      <c r="AC152" s="222">
        <v>0</v>
      </c>
      <c r="AD152" s="222">
        <v>0</v>
      </c>
      <c r="AE152" s="222">
        <v>0</v>
      </c>
      <c r="AF152" s="222">
        <v>0</v>
      </c>
      <c r="AG152" s="222">
        <v>0</v>
      </c>
    </row>
    <row r="153" ht="17.5" spans="1:33">
      <c r="A153" s="31">
        <f>A146</f>
        <v>608</v>
      </c>
      <c r="B153" s="40" t="s">
        <v>364</v>
      </c>
      <c r="C153" s="31" t="s">
        <v>365</v>
      </c>
      <c r="D153" s="41" t="s">
        <v>109</v>
      </c>
      <c r="E153" s="42" t="s">
        <v>366</v>
      </c>
      <c r="F153" s="42" t="s">
        <v>365</v>
      </c>
      <c r="G153" s="171"/>
      <c r="H153" s="21">
        <v>1</v>
      </c>
      <c r="I153" s="21">
        <v>0</v>
      </c>
      <c r="J153" s="21">
        <v>0</v>
      </c>
      <c r="K153" s="21">
        <v>1</v>
      </c>
      <c r="L153" s="21">
        <v>0</v>
      </c>
      <c r="M153" s="21">
        <v>0</v>
      </c>
      <c r="N153" s="21">
        <f>H153+I153*2+J153*4+K153*8+L153*16+M153*32</f>
        <v>9</v>
      </c>
      <c r="O153" s="171">
        <v>50</v>
      </c>
      <c r="P153" s="171">
        <v>51.5</v>
      </c>
      <c r="Q153" s="171">
        <v>200</v>
      </c>
      <c r="R153" s="171">
        <v>52</v>
      </c>
      <c r="S153" s="171">
        <v>60</v>
      </c>
      <c r="T153" s="171">
        <v>0</v>
      </c>
      <c r="U153" s="171">
        <v>0</v>
      </c>
      <c r="V153" s="171">
        <v>47</v>
      </c>
      <c r="W153" s="171">
        <v>200</v>
      </c>
      <c r="X153" s="171">
        <v>45</v>
      </c>
      <c r="Y153" s="26">
        <v>60</v>
      </c>
      <c r="Z153" s="26">
        <v>0</v>
      </c>
      <c r="AA153" s="26">
        <v>0</v>
      </c>
      <c r="AB153" s="171">
        <v>0</v>
      </c>
      <c r="AC153" s="171">
        <v>0</v>
      </c>
      <c r="AD153" s="171">
        <v>0</v>
      </c>
      <c r="AE153" s="171">
        <v>0</v>
      </c>
      <c r="AF153" s="171">
        <v>0</v>
      </c>
      <c r="AG153" s="171">
        <v>0</v>
      </c>
    </row>
    <row r="154" s="2" customFormat="1" ht="17.5" spans="1:33">
      <c r="A154" s="49"/>
      <c r="B154" s="35"/>
      <c r="C154" s="39"/>
      <c r="D154" s="36"/>
      <c r="E154" s="37" t="s">
        <v>413</v>
      </c>
      <c r="F154" s="37" t="s">
        <v>368</v>
      </c>
      <c r="G154" s="222"/>
      <c r="H154" s="49">
        <v>1</v>
      </c>
      <c r="I154" s="49">
        <v>0</v>
      </c>
      <c r="J154" s="49">
        <v>0</v>
      </c>
      <c r="K154" s="49">
        <v>1</v>
      </c>
      <c r="L154" s="49">
        <v>0</v>
      </c>
      <c r="M154" s="49">
        <v>0</v>
      </c>
      <c r="N154" s="49">
        <f>H154+I154*2+J154*4+K154*8+L154*16+M154*32</f>
        <v>9</v>
      </c>
      <c r="O154" s="222">
        <v>50</v>
      </c>
      <c r="P154" s="247" t="s">
        <v>341</v>
      </c>
      <c r="Q154" s="247" t="s">
        <v>671</v>
      </c>
      <c r="R154" s="247" t="s">
        <v>181</v>
      </c>
      <c r="S154" s="247" t="s">
        <v>181</v>
      </c>
      <c r="T154" s="247" t="s">
        <v>181</v>
      </c>
      <c r="U154" s="247" t="s">
        <v>181</v>
      </c>
      <c r="V154" s="247" t="s">
        <v>342</v>
      </c>
      <c r="W154" s="222" t="s">
        <v>671</v>
      </c>
      <c r="X154" s="247" t="s">
        <v>181</v>
      </c>
      <c r="Y154" s="454" t="s">
        <v>181</v>
      </c>
      <c r="Z154" s="454" t="s">
        <v>181</v>
      </c>
      <c r="AA154" s="454" t="s">
        <v>181</v>
      </c>
      <c r="AB154" s="247">
        <v>0</v>
      </c>
      <c r="AC154" s="247">
        <v>0</v>
      </c>
      <c r="AD154" s="247">
        <v>0</v>
      </c>
      <c r="AE154" s="247">
        <v>0</v>
      </c>
      <c r="AF154" s="247">
        <v>0</v>
      </c>
      <c r="AG154" s="247">
        <v>0</v>
      </c>
    </row>
    <row r="155" ht="17.5" spans="1:33">
      <c r="A155" s="31">
        <f t="shared" ref="A155:A159" si="19">A153</f>
        <v>608</v>
      </c>
      <c r="B155" s="113" t="s">
        <v>369</v>
      </c>
      <c r="C155" s="31" t="s">
        <v>370</v>
      </c>
      <c r="D155" s="41" t="s">
        <v>109</v>
      </c>
      <c r="E155" s="42" t="s">
        <v>371</v>
      </c>
      <c r="F155" s="42" t="s">
        <v>370</v>
      </c>
      <c r="G155" s="171"/>
      <c r="H155" s="9">
        <v>1</v>
      </c>
      <c r="I155" s="9">
        <v>0</v>
      </c>
      <c r="J155" s="9">
        <v>0</v>
      </c>
      <c r="K155" s="9">
        <v>1</v>
      </c>
      <c r="L155" s="9">
        <v>0</v>
      </c>
      <c r="M155" s="9">
        <v>0</v>
      </c>
      <c r="N155" s="9">
        <f>H155+I155*2+J155*4+K155*8+L155*16+M155*32</f>
        <v>9</v>
      </c>
      <c r="O155" s="112">
        <v>50</v>
      </c>
      <c r="P155" s="112">
        <v>51</v>
      </c>
      <c r="Q155" s="112">
        <v>140</v>
      </c>
      <c r="R155" s="112">
        <v>52</v>
      </c>
      <c r="S155" s="112">
        <v>60</v>
      </c>
      <c r="T155" s="112">
        <v>0</v>
      </c>
      <c r="U155" s="112">
        <v>0</v>
      </c>
      <c r="V155" s="112">
        <v>49</v>
      </c>
      <c r="W155" s="182">
        <v>140</v>
      </c>
      <c r="X155" s="112">
        <v>45</v>
      </c>
      <c r="Y155" s="12">
        <v>60</v>
      </c>
      <c r="Z155" s="12">
        <v>0</v>
      </c>
      <c r="AA155" s="12">
        <v>0</v>
      </c>
      <c r="AB155" s="112">
        <v>0</v>
      </c>
      <c r="AC155" s="112">
        <v>0</v>
      </c>
      <c r="AD155" s="112">
        <v>0</v>
      </c>
      <c r="AE155" s="112">
        <v>0</v>
      </c>
      <c r="AF155" s="112">
        <v>0</v>
      </c>
      <c r="AG155" s="112">
        <v>0</v>
      </c>
    </row>
    <row r="156" s="3" customFormat="1" ht="17.5" spans="1:33">
      <c r="A156" s="117"/>
      <c r="B156" s="35"/>
      <c r="C156" s="37"/>
      <c r="D156" s="36"/>
      <c r="E156" s="37"/>
      <c r="F156" s="37"/>
      <c r="G156" s="222"/>
      <c r="H156" s="49"/>
      <c r="I156" s="49"/>
      <c r="J156" s="49"/>
      <c r="K156" s="49"/>
      <c r="L156" s="49"/>
      <c r="M156" s="49"/>
      <c r="N156" s="49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"/>
      <c r="Z156" s="2"/>
      <c r="AA156" s="2"/>
      <c r="AB156" s="222">
        <v>0</v>
      </c>
      <c r="AC156" s="222">
        <v>0</v>
      </c>
      <c r="AD156" s="222">
        <v>0</v>
      </c>
      <c r="AE156" s="222">
        <v>0</v>
      </c>
      <c r="AF156" s="222">
        <v>0</v>
      </c>
      <c r="AG156" s="222">
        <v>0</v>
      </c>
    </row>
    <row r="157" customFormat="1" ht="17.5" spans="1:33">
      <c r="A157" s="118">
        <f t="shared" si="19"/>
        <v>608</v>
      </c>
      <c r="B157" s="113"/>
      <c r="C157" s="9" t="s">
        <v>370</v>
      </c>
      <c r="D157" s="114" t="s">
        <v>120</v>
      </c>
      <c r="E157" s="115" t="s">
        <v>372</v>
      </c>
      <c r="F157" s="115" t="s">
        <v>373</v>
      </c>
      <c r="G157" s="171"/>
      <c r="H157" s="9"/>
      <c r="I157" s="9"/>
      <c r="J157" s="9"/>
      <c r="K157" s="9"/>
      <c r="L157" s="9"/>
      <c r="M157" s="9"/>
      <c r="N157" s="9"/>
      <c r="O157" s="112"/>
      <c r="P157" s="112"/>
      <c r="Q157" s="112"/>
      <c r="R157" s="112"/>
      <c r="S157" s="112"/>
      <c r="T157" s="112"/>
      <c r="U157" s="112"/>
      <c r="V157" s="112"/>
      <c r="W157" s="112"/>
      <c r="X157" s="112"/>
      <c r="Y157" s="12"/>
      <c r="Z157" s="12"/>
      <c r="AA157" s="12"/>
      <c r="AB157" s="112">
        <v>0</v>
      </c>
      <c r="AC157" s="112">
        <v>0</v>
      </c>
      <c r="AD157" s="112">
        <v>0</v>
      </c>
      <c r="AE157" s="112">
        <v>0</v>
      </c>
      <c r="AF157" s="112">
        <v>0</v>
      </c>
      <c r="AG157" s="112">
        <v>0</v>
      </c>
    </row>
    <row r="158" s="3" customFormat="1" ht="17.5" spans="1:33">
      <c r="A158" s="117"/>
      <c r="B158" s="35"/>
      <c r="C158" s="37"/>
      <c r="D158" s="36"/>
      <c r="E158" s="37"/>
      <c r="F158" s="37"/>
      <c r="G158" s="222"/>
      <c r="H158" s="49"/>
      <c r="I158" s="49"/>
      <c r="J158" s="49"/>
      <c r="K158" s="49"/>
      <c r="L158" s="49"/>
      <c r="M158" s="49"/>
      <c r="N158" s="49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"/>
      <c r="Z158" s="2"/>
      <c r="AA158" s="2"/>
      <c r="AB158" s="222">
        <v>0</v>
      </c>
      <c r="AC158" s="222">
        <v>0</v>
      </c>
      <c r="AD158" s="222">
        <v>0</v>
      </c>
      <c r="AE158" s="222">
        <v>0</v>
      </c>
      <c r="AF158" s="222">
        <v>0</v>
      </c>
      <c r="AG158" s="222">
        <v>0</v>
      </c>
    </row>
    <row r="159" customFormat="1" ht="17.5" spans="1:33">
      <c r="A159" s="118">
        <f t="shared" si="19"/>
        <v>608</v>
      </c>
      <c r="B159" s="113"/>
      <c r="C159" s="9" t="s">
        <v>370</v>
      </c>
      <c r="D159" s="114" t="s">
        <v>126</v>
      </c>
      <c r="E159" s="115" t="s">
        <v>374</v>
      </c>
      <c r="F159" s="115" t="s">
        <v>375</v>
      </c>
      <c r="G159" s="171"/>
      <c r="H159" s="9"/>
      <c r="I159" s="9"/>
      <c r="J159" s="9"/>
      <c r="K159" s="9"/>
      <c r="L159" s="9"/>
      <c r="M159" s="9"/>
      <c r="N159" s="9"/>
      <c r="O159" s="112"/>
      <c r="P159" s="112"/>
      <c r="Q159" s="112"/>
      <c r="R159" s="112"/>
      <c r="S159" s="112"/>
      <c r="T159" s="112"/>
      <c r="U159" s="112"/>
      <c r="V159" s="112"/>
      <c r="W159" s="112"/>
      <c r="X159" s="112"/>
      <c r="Y159" s="12"/>
      <c r="Z159" s="12"/>
      <c r="AA159" s="12"/>
      <c r="AB159" s="112">
        <v>0</v>
      </c>
      <c r="AC159" s="112">
        <v>0</v>
      </c>
      <c r="AD159" s="112">
        <v>0</v>
      </c>
      <c r="AE159" s="112">
        <v>0</v>
      </c>
      <c r="AF159" s="112">
        <v>0</v>
      </c>
      <c r="AG159" s="112">
        <v>0</v>
      </c>
    </row>
    <row r="160" s="3" customFormat="1" ht="17.5" spans="1:33">
      <c r="A160" s="117"/>
      <c r="B160" s="35"/>
      <c r="C160" s="37"/>
      <c r="D160" s="36"/>
      <c r="E160" s="37" t="s">
        <v>376</v>
      </c>
      <c r="F160" s="37" t="s">
        <v>703</v>
      </c>
      <c r="G160" s="222"/>
      <c r="H160" s="181">
        <v>1</v>
      </c>
      <c r="I160" s="181">
        <v>0</v>
      </c>
      <c r="J160" s="181">
        <v>0</v>
      </c>
      <c r="K160" s="181">
        <v>1</v>
      </c>
      <c r="L160" s="181">
        <v>1</v>
      </c>
      <c r="M160" s="181">
        <v>0</v>
      </c>
      <c r="N160" s="181"/>
      <c r="O160" s="181">
        <v>50</v>
      </c>
      <c r="P160" s="181" t="s">
        <v>898</v>
      </c>
      <c r="Q160" s="181" t="s">
        <v>899</v>
      </c>
      <c r="R160" s="181" t="s">
        <v>181</v>
      </c>
      <c r="S160" s="148" t="s">
        <v>181</v>
      </c>
      <c r="T160" s="148" t="s">
        <v>181</v>
      </c>
      <c r="U160" s="222" t="s">
        <v>181</v>
      </c>
      <c r="V160" s="222" t="s">
        <v>900</v>
      </c>
      <c r="W160" s="181" t="s">
        <v>901</v>
      </c>
      <c r="X160" s="222" t="s">
        <v>902</v>
      </c>
      <c r="Y160" s="181" t="s">
        <v>899</v>
      </c>
      <c r="Z160" s="148" t="s">
        <v>181</v>
      </c>
      <c r="AA160" s="222" t="s">
        <v>181</v>
      </c>
      <c r="AB160" s="222">
        <v>0</v>
      </c>
      <c r="AC160" s="222">
        <v>0</v>
      </c>
      <c r="AD160" s="222">
        <v>0</v>
      </c>
      <c r="AE160" s="222">
        <v>0</v>
      </c>
      <c r="AF160" s="222">
        <v>0</v>
      </c>
      <c r="AG160" s="222">
        <v>0</v>
      </c>
    </row>
    <row r="161" s="16" customFormat="1" ht="17.5" spans="1:53">
      <c r="A161" s="118">
        <f>A159</f>
        <v>608</v>
      </c>
      <c r="B161" s="40" t="s">
        <v>369</v>
      </c>
      <c r="C161" s="42" t="s">
        <v>370</v>
      </c>
      <c r="D161" s="114" t="s">
        <v>129</v>
      </c>
      <c r="E161" s="69" t="s">
        <v>376</v>
      </c>
      <c r="F161" s="42" t="s">
        <v>382</v>
      </c>
      <c r="G161" s="1"/>
      <c r="H161" s="182">
        <v>1</v>
      </c>
      <c r="I161" s="182">
        <v>0</v>
      </c>
      <c r="J161" s="182">
        <v>0</v>
      </c>
      <c r="K161" s="182">
        <v>1</v>
      </c>
      <c r="L161" s="182">
        <v>1</v>
      </c>
      <c r="M161" s="182">
        <v>0</v>
      </c>
      <c r="N161" s="182">
        <f>H161+I161*2+J161*4+K161*8+L161*16+M161*32</f>
        <v>25</v>
      </c>
      <c r="O161" s="182">
        <v>50</v>
      </c>
      <c r="P161" s="171">
        <v>51</v>
      </c>
      <c r="Q161" s="171">
        <v>140</v>
      </c>
      <c r="R161" s="171">
        <v>52</v>
      </c>
      <c r="S161" s="171">
        <v>60</v>
      </c>
      <c r="T161" s="171">
        <v>0</v>
      </c>
      <c r="U161" s="171">
        <v>0</v>
      </c>
      <c r="V161" s="171">
        <v>49.48</v>
      </c>
      <c r="W161" s="182">
        <v>590000</v>
      </c>
      <c r="X161" s="171">
        <v>47.4</v>
      </c>
      <c r="Y161" s="26">
        <v>140</v>
      </c>
      <c r="Z161" s="26">
        <v>0</v>
      </c>
      <c r="AA161" s="26">
        <v>0</v>
      </c>
      <c r="AB161" s="171">
        <v>0</v>
      </c>
      <c r="AC161" s="171">
        <v>0</v>
      </c>
      <c r="AD161" s="171">
        <v>0</v>
      </c>
      <c r="AE161" s="171">
        <v>0</v>
      </c>
      <c r="AF161" s="171">
        <v>0</v>
      </c>
      <c r="AG161" s="171">
        <v>0</v>
      </c>
      <c r="AH161" s="195"/>
      <c r="AI161" s="171"/>
      <c r="AJ161" s="195"/>
      <c r="AK161" s="171"/>
      <c r="AL161" s="171"/>
      <c r="AM161" s="195"/>
      <c r="AN161" s="171"/>
      <c r="AO161" s="195"/>
      <c r="AP161" s="195"/>
      <c r="AQ161" s="171"/>
      <c r="AR161" s="171"/>
      <c r="AS161" s="171"/>
      <c r="AT161" s="171"/>
      <c r="AU161" s="171"/>
      <c r="AV161" s="171"/>
      <c r="AW161" s="171"/>
      <c r="AX161" s="195"/>
      <c r="AY161" s="171"/>
      <c r="AZ161" s="198"/>
      <c r="BA161" s="198"/>
    </row>
    <row r="162" s="2" customFormat="1" ht="17.5" spans="1:33">
      <c r="A162" s="49"/>
      <c r="B162" s="35"/>
      <c r="C162" s="39"/>
      <c r="D162" s="36"/>
      <c r="E162" s="37" t="s">
        <v>383</v>
      </c>
      <c r="F162" s="37" t="s">
        <v>384</v>
      </c>
      <c r="G162" s="222"/>
      <c r="H162" s="222">
        <v>1</v>
      </c>
      <c r="I162" s="222">
        <v>1</v>
      </c>
      <c r="J162" s="222">
        <v>0</v>
      </c>
      <c r="K162" s="222">
        <v>1</v>
      </c>
      <c r="L162" s="222">
        <v>1</v>
      </c>
      <c r="M162" s="222">
        <v>0</v>
      </c>
      <c r="N162" s="222">
        <f>H162+I162*2+J162*4+K162*8+L162*16+M162*32</f>
        <v>27</v>
      </c>
      <c r="O162" s="222">
        <v>60</v>
      </c>
      <c r="P162" s="222" t="s">
        <v>903</v>
      </c>
      <c r="Q162" s="247" t="s">
        <v>904</v>
      </c>
      <c r="R162" s="247" t="s">
        <v>905</v>
      </c>
      <c r="S162" s="247" t="s">
        <v>906</v>
      </c>
      <c r="T162" s="247" t="s">
        <v>181</v>
      </c>
      <c r="U162" s="247" t="s">
        <v>181</v>
      </c>
      <c r="V162" s="222" t="s">
        <v>907</v>
      </c>
      <c r="W162" s="247" t="s">
        <v>904</v>
      </c>
      <c r="X162" s="247" t="s">
        <v>908</v>
      </c>
      <c r="Y162" s="247" t="s">
        <v>909</v>
      </c>
      <c r="Z162" s="39" t="s">
        <v>181</v>
      </c>
      <c r="AA162" s="39" t="s">
        <v>181</v>
      </c>
      <c r="AB162" s="39">
        <v>0</v>
      </c>
      <c r="AC162" s="39">
        <v>0</v>
      </c>
      <c r="AD162" s="39">
        <v>0</v>
      </c>
      <c r="AE162" s="39">
        <v>0</v>
      </c>
      <c r="AF162" s="39">
        <v>0</v>
      </c>
      <c r="AG162" s="39">
        <v>0</v>
      </c>
    </row>
    <row r="163" ht="17.5" spans="1:33">
      <c r="A163" s="31">
        <f>A155</f>
        <v>608</v>
      </c>
      <c r="B163" s="113" t="s">
        <v>385</v>
      </c>
      <c r="C163" s="31" t="s">
        <v>384</v>
      </c>
      <c r="D163" s="41" t="s">
        <v>109</v>
      </c>
      <c r="E163" s="42" t="s">
        <v>383</v>
      </c>
      <c r="F163" s="42" t="s">
        <v>384</v>
      </c>
      <c r="G163" s="171"/>
      <c r="H163" s="119">
        <v>1</v>
      </c>
      <c r="I163" s="119">
        <v>1</v>
      </c>
      <c r="J163" s="119">
        <v>0</v>
      </c>
      <c r="K163" s="119">
        <v>1</v>
      </c>
      <c r="L163" s="119">
        <v>1</v>
      </c>
      <c r="M163" s="119">
        <v>0</v>
      </c>
      <c r="N163" s="119">
        <f>H163+I163*2+J163*4+K163*8+L163*16+M163*32</f>
        <v>27</v>
      </c>
      <c r="O163" s="223">
        <v>60</v>
      </c>
      <c r="P163" s="223">
        <v>61.9</v>
      </c>
      <c r="Q163" s="223">
        <v>310000</v>
      </c>
      <c r="R163" s="223">
        <v>62.3</v>
      </c>
      <c r="S163" s="223">
        <v>60</v>
      </c>
      <c r="T163" s="223">
        <v>0</v>
      </c>
      <c r="U163" s="223">
        <v>0</v>
      </c>
      <c r="V163" s="223">
        <v>57.6</v>
      </c>
      <c r="W163" s="223">
        <v>310000</v>
      </c>
      <c r="X163" s="223">
        <v>56</v>
      </c>
      <c r="Y163" s="223">
        <v>5100</v>
      </c>
      <c r="Z163" s="12">
        <v>0</v>
      </c>
      <c r="AA163" s="12">
        <v>0</v>
      </c>
      <c r="AB163" s="112">
        <v>0</v>
      </c>
      <c r="AC163" s="112">
        <v>0</v>
      </c>
      <c r="AD163" s="112">
        <v>0</v>
      </c>
      <c r="AE163" s="112">
        <v>0</v>
      </c>
      <c r="AF163" s="112">
        <v>0</v>
      </c>
      <c r="AG163" s="112">
        <v>0</v>
      </c>
    </row>
    <row r="164" s="3" customFormat="1" ht="17.5" spans="1:33">
      <c r="A164" s="117"/>
      <c r="B164" s="35"/>
      <c r="C164" s="49"/>
      <c r="D164" s="36"/>
      <c r="E164" s="37"/>
      <c r="F164" s="37"/>
      <c r="G164" s="222"/>
      <c r="H164" s="49"/>
      <c r="I164" s="49"/>
      <c r="J164" s="49"/>
      <c r="K164" s="49"/>
      <c r="L164" s="49"/>
      <c r="M164" s="49"/>
      <c r="N164" s="49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22"/>
      <c r="Z164" s="2"/>
      <c r="AA164" s="2"/>
      <c r="AB164" s="222">
        <v>0</v>
      </c>
      <c r="AC164" s="222">
        <v>0</v>
      </c>
      <c r="AD164" s="222">
        <v>0</v>
      </c>
      <c r="AE164" s="222">
        <v>0</v>
      </c>
      <c r="AF164" s="222">
        <v>0</v>
      </c>
      <c r="AG164" s="222">
        <v>0</v>
      </c>
    </row>
    <row r="165" customFormat="1" ht="17.5" spans="1:33">
      <c r="A165" s="118">
        <f>A157</f>
        <v>608</v>
      </c>
      <c r="B165" s="113"/>
      <c r="C165" s="9" t="s">
        <v>384</v>
      </c>
      <c r="D165" s="114" t="s">
        <v>120</v>
      </c>
      <c r="E165" s="115" t="s">
        <v>386</v>
      </c>
      <c r="F165" s="115" t="s">
        <v>387</v>
      </c>
      <c r="G165" s="171"/>
      <c r="H165" s="21"/>
      <c r="I165" s="21"/>
      <c r="J165" s="21"/>
      <c r="K165" s="21"/>
      <c r="L165" s="21"/>
      <c r="M165" s="21"/>
      <c r="N165" s="21"/>
      <c r="O165" s="112"/>
      <c r="P165" s="112"/>
      <c r="Q165" s="112"/>
      <c r="R165" s="112"/>
      <c r="S165" s="112"/>
      <c r="T165" s="112"/>
      <c r="U165" s="112"/>
      <c r="V165" s="112"/>
      <c r="W165" s="112"/>
      <c r="X165" s="112"/>
      <c r="Y165" s="112"/>
      <c r="Z165" s="12"/>
      <c r="AA165" s="12"/>
      <c r="AB165" s="112">
        <v>0</v>
      </c>
      <c r="AC165" s="112">
        <v>0</v>
      </c>
      <c r="AD165" s="112">
        <v>0</v>
      </c>
      <c r="AE165" s="112">
        <v>0</v>
      </c>
      <c r="AF165" s="112">
        <v>0</v>
      </c>
      <c r="AG165" s="112">
        <v>0</v>
      </c>
    </row>
    <row r="166" s="3" customFormat="1" ht="17.5" spans="1:33">
      <c r="A166" s="117"/>
      <c r="B166" s="35"/>
      <c r="C166" s="49"/>
      <c r="D166" s="36"/>
      <c r="E166" s="37"/>
      <c r="F166" s="37"/>
      <c r="G166" s="222"/>
      <c r="H166" s="49">
        <v>1</v>
      </c>
      <c r="I166" s="49">
        <v>0</v>
      </c>
      <c r="J166" s="49">
        <v>0</v>
      </c>
      <c r="K166" s="49">
        <v>1</v>
      </c>
      <c r="L166" s="49">
        <v>0</v>
      </c>
      <c r="M166" s="49">
        <v>0</v>
      </c>
      <c r="N166" s="49">
        <v>9</v>
      </c>
      <c r="O166" s="222">
        <v>60</v>
      </c>
      <c r="P166" s="222" t="s">
        <v>389</v>
      </c>
      <c r="Q166" s="222" t="s">
        <v>623</v>
      </c>
      <c r="R166" s="222" t="s">
        <v>181</v>
      </c>
      <c r="S166" s="222" t="s">
        <v>181</v>
      </c>
      <c r="T166" s="222" t="s">
        <v>181</v>
      </c>
      <c r="U166" s="222" t="s">
        <v>181</v>
      </c>
      <c r="V166" s="222" t="s">
        <v>390</v>
      </c>
      <c r="W166" s="222" t="s">
        <v>623</v>
      </c>
      <c r="X166" s="222" t="s">
        <v>181</v>
      </c>
      <c r="Y166" s="222" t="s">
        <v>181</v>
      </c>
      <c r="Z166" s="2" t="s">
        <v>181</v>
      </c>
      <c r="AA166" s="2" t="s">
        <v>181</v>
      </c>
      <c r="AB166" s="222">
        <v>0</v>
      </c>
      <c r="AC166" s="222">
        <v>0</v>
      </c>
      <c r="AD166" s="222">
        <v>0</v>
      </c>
      <c r="AE166" s="222">
        <v>0</v>
      </c>
      <c r="AF166" s="222">
        <v>0</v>
      </c>
      <c r="AG166" s="222">
        <v>0</v>
      </c>
    </row>
    <row r="167" s="18" customFormat="1" ht="17.5" spans="1:33">
      <c r="A167" s="183">
        <f>A4</f>
        <v>608</v>
      </c>
      <c r="B167" s="184" t="s">
        <v>385</v>
      </c>
      <c r="C167" s="185" t="s">
        <v>384</v>
      </c>
      <c r="D167" s="186" t="s">
        <v>126</v>
      </c>
      <c r="E167" s="187" t="s">
        <v>391</v>
      </c>
      <c r="F167" s="187" t="s">
        <v>392</v>
      </c>
      <c r="G167" s="20"/>
      <c r="H167" s="20">
        <v>1</v>
      </c>
      <c r="I167" s="20">
        <v>0</v>
      </c>
      <c r="J167" s="20">
        <v>0</v>
      </c>
      <c r="K167" s="20">
        <v>1</v>
      </c>
      <c r="L167" s="20">
        <v>0</v>
      </c>
      <c r="M167" s="20">
        <v>0</v>
      </c>
      <c r="N167" s="20">
        <f>H167+I167*2+J167*4+K167*8+L167*16+M167*32</f>
        <v>9</v>
      </c>
      <c r="O167" s="20">
        <v>60</v>
      </c>
      <c r="P167" s="20">
        <v>61</v>
      </c>
      <c r="Q167" s="20">
        <v>140</v>
      </c>
      <c r="R167" s="20">
        <v>61</v>
      </c>
      <c r="S167" s="20">
        <v>140</v>
      </c>
      <c r="T167" s="20">
        <v>0</v>
      </c>
      <c r="U167" s="20">
        <v>0</v>
      </c>
      <c r="V167" s="20">
        <v>59</v>
      </c>
      <c r="W167" s="20">
        <v>140</v>
      </c>
      <c r="X167" s="20">
        <v>59</v>
      </c>
      <c r="Y167" s="20">
        <v>140</v>
      </c>
      <c r="Z167" s="20">
        <v>0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</row>
    <row r="168" s="16" customFormat="1" ht="17.5" spans="1:33">
      <c r="A168" s="21"/>
      <c r="B168" s="40"/>
      <c r="C168" s="191"/>
      <c r="D168" s="41"/>
      <c r="E168" s="42"/>
      <c r="F168" s="42"/>
      <c r="G168" s="171"/>
      <c r="H168" s="171"/>
      <c r="I168" s="171"/>
      <c r="J168" s="171"/>
      <c r="K168" s="171"/>
      <c r="L168" s="171"/>
      <c r="M168" s="171"/>
      <c r="N168" s="171"/>
      <c r="O168" s="171"/>
      <c r="P168" s="171"/>
      <c r="Q168" s="260"/>
      <c r="R168" s="260"/>
      <c r="S168" s="260"/>
      <c r="T168" s="260"/>
      <c r="U168" s="260"/>
      <c r="V168" s="171"/>
      <c r="W168" s="260"/>
      <c r="X168" s="260"/>
      <c r="Y168" s="191"/>
      <c r="Z168" s="191"/>
      <c r="AA168" s="191"/>
      <c r="AB168" s="191"/>
      <c r="AC168" s="191"/>
      <c r="AD168" s="191"/>
      <c r="AE168" s="191"/>
      <c r="AF168" s="191"/>
      <c r="AG168" s="191"/>
    </row>
    <row r="169" s="2" customFormat="1" ht="17.5" spans="1:33">
      <c r="A169" s="49"/>
      <c r="B169" s="35"/>
      <c r="C169" s="39"/>
      <c r="D169" s="36"/>
      <c r="E169" s="37" t="s">
        <v>162</v>
      </c>
      <c r="F169" s="37"/>
      <c r="G169" s="222"/>
      <c r="H169" s="222">
        <v>1</v>
      </c>
      <c r="I169" s="222">
        <v>0</v>
      </c>
      <c r="J169" s="222">
        <v>0</v>
      </c>
      <c r="K169" s="222">
        <v>1</v>
      </c>
      <c r="L169" s="222">
        <v>0</v>
      </c>
      <c r="M169" s="222">
        <v>0</v>
      </c>
      <c r="N169" s="222">
        <f>H169+I169*2+J169*4+K169*8+L169*16+M169*32</f>
        <v>9</v>
      </c>
      <c r="O169" s="222">
        <v>50</v>
      </c>
      <c r="P169" s="222">
        <v>55</v>
      </c>
      <c r="Q169" s="247" t="s">
        <v>636</v>
      </c>
      <c r="R169" s="247" t="s">
        <v>181</v>
      </c>
      <c r="S169" s="247" t="s">
        <v>181</v>
      </c>
      <c r="T169" s="247" t="s">
        <v>181</v>
      </c>
      <c r="U169" s="247" t="s">
        <v>181</v>
      </c>
      <c r="V169" s="222">
        <v>45</v>
      </c>
      <c r="W169" s="247" t="s">
        <v>910</v>
      </c>
      <c r="X169" s="247" t="s">
        <v>181</v>
      </c>
      <c r="Y169" s="39" t="s">
        <v>181</v>
      </c>
      <c r="Z169" s="39" t="s">
        <v>181</v>
      </c>
      <c r="AA169" s="39" t="s">
        <v>181</v>
      </c>
      <c r="AB169" s="39">
        <v>0</v>
      </c>
      <c r="AC169" s="39">
        <v>0</v>
      </c>
      <c r="AD169" s="39">
        <v>0</v>
      </c>
      <c r="AE169" s="39">
        <v>0</v>
      </c>
      <c r="AF169" s="39">
        <v>0</v>
      </c>
      <c r="AG169" s="39">
        <v>0</v>
      </c>
    </row>
    <row r="170" ht="17.5" spans="1:33">
      <c r="A170" s="31">
        <f>A163</f>
        <v>608</v>
      </c>
      <c r="B170" s="40" t="s">
        <v>393</v>
      </c>
      <c r="C170" s="31" t="s">
        <v>394</v>
      </c>
      <c r="D170" s="41" t="s">
        <v>109</v>
      </c>
      <c r="E170" s="42" t="s">
        <v>395</v>
      </c>
      <c r="F170" s="42" t="s">
        <v>396</v>
      </c>
      <c r="G170" s="171"/>
      <c r="H170" s="21">
        <v>1</v>
      </c>
      <c r="I170" s="21">
        <v>0</v>
      </c>
      <c r="J170" s="21">
        <v>0</v>
      </c>
      <c r="K170" s="21">
        <v>1</v>
      </c>
      <c r="L170" s="21">
        <v>0</v>
      </c>
      <c r="M170" s="21">
        <v>0</v>
      </c>
      <c r="N170" s="21">
        <f>H170+I170*2+J170*4+K170*8+L170*16+M170*32</f>
        <v>9</v>
      </c>
      <c r="O170" s="112">
        <v>50</v>
      </c>
      <c r="P170" s="112">
        <v>55</v>
      </c>
      <c r="Q170" s="112">
        <v>140</v>
      </c>
      <c r="R170" s="112">
        <v>55</v>
      </c>
      <c r="S170" s="112">
        <v>60</v>
      </c>
      <c r="T170" s="112">
        <v>0</v>
      </c>
      <c r="U170" s="112">
        <v>0</v>
      </c>
      <c r="V170" s="112">
        <v>45</v>
      </c>
      <c r="W170" s="112">
        <v>1200</v>
      </c>
      <c r="X170" s="112">
        <v>44</v>
      </c>
      <c r="Y170" s="12">
        <v>100</v>
      </c>
      <c r="Z170" s="12">
        <v>0</v>
      </c>
      <c r="AA170" s="12">
        <v>0</v>
      </c>
      <c r="AB170" s="112">
        <v>0</v>
      </c>
      <c r="AC170" s="112">
        <v>0</v>
      </c>
      <c r="AD170" s="112">
        <v>0</v>
      </c>
      <c r="AE170" s="112">
        <v>0</v>
      </c>
      <c r="AF170" s="112">
        <v>0</v>
      </c>
      <c r="AG170" s="112">
        <v>0</v>
      </c>
    </row>
    <row r="171" s="3" customFormat="1" ht="17.5" spans="1:33">
      <c r="A171" s="34"/>
      <c r="B171" s="35"/>
      <c r="C171" s="34"/>
      <c r="D171" s="36"/>
      <c r="E171" s="37"/>
      <c r="F171" s="34"/>
      <c r="G171" s="222"/>
      <c r="H171" s="49"/>
      <c r="I171" s="49"/>
      <c r="J171" s="49"/>
      <c r="K171" s="49"/>
      <c r="L171" s="49"/>
      <c r="M171" s="49"/>
      <c r="N171" s="49"/>
      <c r="O171" s="222"/>
      <c r="P171" s="222"/>
      <c r="Q171" s="222"/>
      <c r="R171" s="222"/>
      <c r="S171" s="222"/>
      <c r="T171" s="222"/>
      <c r="U171" s="222"/>
      <c r="V171" s="222"/>
      <c r="W171" s="222"/>
      <c r="X171" s="222"/>
      <c r="Y171" s="2"/>
      <c r="Z171" s="2"/>
      <c r="AA171" s="2"/>
      <c r="AB171" s="222">
        <v>0</v>
      </c>
      <c r="AC171" s="222">
        <v>0</v>
      </c>
      <c r="AD171" s="222">
        <v>0</v>
      </c>
      <c r="AE171" s="222">
        <v>0</v>
      </c>
      <c r="AF171" s="222">
        <v>0</v>
      </c>
      <c r="AG171" s="222">
        <v>0</v>
      </c>
    </row>
    <row r="172" customFormat="1" ht="17.5" spans="1:33">
      <c r="A172" s="48">
        <f>A165</f>
        <v>608</v>
      </c>
      <c r="B172" s="40"/>
      <c r="C172" s="31" t="s">
        <v>394</v>
      </c>
      <c r="D172" s="41" t="s">
        <v>120</v>
      </c>
      <c r="E172" s="42" t="s">
        <v>397</v>
      </c>
      <c r="F172" s="42" t="s">
        <v>398</v>
      </c>
      <c r="G172" s="171"/>
      <c r="H172" s="21"/>
      <c r="I172" s="21"/>
      <c r="J172" s="21"/>
      <c r="K172" s="21"/>
      <c r="L172" s="21"/>
      <c r="M172" s="21"/>
      <c r="N172" s="21"/>
      <c r="O172" s="112"/>
      <c r="P172" s="112"/>
      <c r="Q172" s="112"/>
      <c r="R172" s="112"/>
      <c r="S172" s="112"/>
      <c r="T172" s="112"/>
      <c r="U172" s="112"/>
      <c r="V172" s="112"/>
      <c r="W172" s="112"/>
      <c r="X172" s="112"/>
      <c r="Y172" s="12"/>
      <c r="Z172" s="12"/>
      <c r="AA172" s="12"/>
      <c r="AB172" s="112">
        <v>0</v>
      </c>
      <c r="AC172" s="112">
        <v>0</v>
      </c>
      <c r="AD172" s="112">
        <v>0</v>
      </c>
      <c r="AE172" s="112">
        <v>0</v>
      </c>
      <c r="AF172" s="112">
        <v>0</v>
      </c>
      <c r="AG172" s="112">
        <v>0</v>
      </c>
    </row>
    <row r="173" s="3" customFormat="1" ht="17.5" spans="1:33">
      <c r="A173" s="34"/>
      <c r="B173" s="35"/>
      <c r="C173" s="34"/>
      <c r="D173" s="36"/>
      <c r="E173" s="37"/>
      <c r="F173" s="34"/>
      <c r="G173" s="222"/>
      <c r="H173" s="49"/>
      <c r="I173" s="49"/>
      <c r="J173" s="49"/>
      <c r="K173" s="49"/>
      <c r="L173" s="49"/>
      <c r="M173" s="49"/>
      <c r="N173" s="49"/>
      <c r="O173" s="222"/>
      <c r="P173" s="222"/>
      <c r="Q173" s="222"/>
      <c r="R173" s="222"/>
      <c r="S173" s="222"/>
      <c r="T173" s="222"/>
      <c r="U173" s="222"/>
      <c r="V173" s="222"/>
      <c r="W173" s="222"/>
      <c r="X173" s="222"/>
      <c r="Y173" s="2"/>
      <c r="Z173" s="2"/>
      <c r="AA173" s="2"/>
      <c r="AB173" s="222">
        <v>0</v>
      </c>
      <c r="AC173" s="222">
        <v>0</v>
      </c>
      <c r="AD173" s="222">
        <v>0</v>
      </c>
      <c r="AE173" s="222">
        <v>0</v>
      </c>
      <c r="AF173" s="222">
        <v>0</v>
      </c>
      <c r="AG173" s="222">
        <v>0</v>
      </c>
    </row>
    <row r="174" customFormat="1" ht="17.5" spans="1:33">
      <c r="A174" s="48">
        <f t="shared" ref="A174" si="20">A170</f>
        <v>608</v>
      </c>
      <c r="B174" s="40"/>
      <c r="C174" s="31" t="s">
        <v>394</v>
      </c>
      <c r="D174" s="41" t="s">
        <v>126</v>
      </c>
      <c r="E174" s="42" t="s">
        <v>399</v>
      </c>
      <c r="F174" s="42" t="s">
        <v>400</v>
      </c>
      <c r="G174" s="171"/>
      <c r="H174" s="21"/>
      <c r="I174" s="21"/>
      <c r="J174" s="21"/>
      <c r="K174" s="21"/>
      <c r="L174" s="21"/>
      <c r="M174" s="21"/>
      <c r="N174" s="21"/>
      <c r="O174" s="112"/>
      <c r="P174" s="112"/>
      <c r="Q174" s="112"/>
      <c r="R174" s="112"/>
      <c r="S174" s="112"/>
      <c r="T174" s="112"/>
      <c r="U174" s="112"/>
      <c r="V174" s="112"/>
      <c r="W174" s="112"/>
      <c r="X174" s="112"/>
      <c r="Y174" s="12"/>
      <c r="Z174" s="12"/>
      <c r="AA174" s="12"/>
      <c r="AB174" s="112">
        <v>0</v>
      </c>
      <c r="AC174" s="112">
        <v>0</v>
      </c>
      <c r="AD174" s="112">
        <v>0</v>
      </c>
      <c r="AE174" s="112">
        <v>0</v>
      </c>
      <c r="AF174" s="112">
        <v>0</v>
      </c>
      <c r="AG174" s="112">
        <v>0</v>
      </c>
    </row>
    <row r="175" s="2" customFormat="1" ht="17.5" spans="1:33">
      <c r="A175" s="34"/>
      <c r="B175" s="35"/>
      <c r="C175" s="34"/>
      <c r="D175" s="36"/>
      <c r="E175" s="37" t="s">
        <v>401</v>
      </c>
      <c r="F175" s="37" t="s">
        <v>911</v>
      </c>
      <c r="G175" s="222"/>
      <c r="H175" s="39">
        <v>1</v>
      </c>
      <c r="I175" s="39">
        <v>1</v>
      </c>
      <c r="J175" s="39">
        <v>0</v>
      </c>
      <c r="K175" s="39">
        <v>1</v>
      </c>
      <c r="L175" s="39">
        <v>1</v>
      </c>
      <c r="M175" s="39">
        <v>0</v>
      </c>
      <c r="N175" s="39">
        <f>H175+I175*2+J175*4+K175*8+L175*16+M175*32</f>
        <v>27</v>
      </c>
      <c r="O175" s="222">
        <v>60</v>
      </c>
      <c r="P175" s="49" t="s">
        <v>912</v>
      </c>
      <c r="Q175" s="49" t="s">
        <v>913</v>
      </c>
      <c r="R175" s="49" t="s">
        <v>914</v>
      </c>
      <c r="S175" s="49">
        <v>0.1</v>
      </c>
      <c r="T175" s="49" t="s">
        <v>181</v>
      </c>
      <c r="U175" s="49" t="s">
        <v>181</v>
      </c>
      <c r="V175" s="49" t="s">
        <v>915</v>
      </c>
      <c r="W175" s="49" t="s">
        <v>916</v>
      </c>
      <c r="X175" s="49" t="s">
        <v>917</v>
      </c>
      <c r="Y175" s="49" t="s">
        <v>918</v>
      </c>
      <c r="Z175" s="222" t="s">
        <v>181</v>
      </c>
      <c r="AA175" s="222" t="s">
        <v>181</v>
      </c>
      <c r="AB175" s="222">
        <v>0</v>
      </c>
      <c r="AC175" s="222">
        <v>0</v>
      </c>
      <c r="AD175" s="222">
        <v>0</v>
      </c>
      <c r="AE175" s="222">
        <v>0</v>
      </c>
      <c r="AF175" s="222">
        <v>0</v>
      </c>
      <c r="AG175" s="222">
        <v>0</v>
      </c>
    </row>
    <row r="176" ht="17.5" spans="1:33">
      <c r="A176" s="31">
        <f>A170</f>
        <v>608</v>
      </c>
      <c r="B176" s="40" t="s">
        <v>409</v>
      </c>
      <c r="C176" s="31" t="s">
        <v>410</v>
      </c>
      <c r="D176" s="41" t="s">
        <v>109</v>
      </c>
      <c r="E176" s="42" t="s">
        <v>411</v>
      </c>
      <c r="F176" s="42" t="s">
        <v>412</v>
      </c>
      <c r="G176" s="171"/>
      <c r="H176" s="21">
        <v>1</v>
      </c>
      <c r="I176" s="21">
        <v>1</v>
      </c>
      <c r="J176" s="21">
        <v>0</v>
      </c>
      <c r="K176" s="21">
        <v>1</v>
      </c>
      <c r="L176" s="21">
        <v>1</v>
      </c>
      <c r="M176" s="21">
        <v>0</v>
      </c>
      <c r="N176" s="21">
        <f t="shared" ref="N176:N182" si="21">H176+I176*2+J176*4+K176*8+L176*16+M176*32</f>
        <v>27</v>
      </c>
      <c r="O176" s="112">
        <v>60</v>
      </c>
      <c r="P176" s="119">
        <v>62.6</v>
      </c>
      <c r="Q176" s="119">
        <v>10000</v>
      </c>
      <c r="R176" s="119">
        <v>63.1</v>
      </c>
      <c r="S176" s="119">
        <v>100</v>
      </c>
      <c r="T176" s="119">
        <v>0</v>
      </c>
      <c r="U176" s="119">
        <v>0</v>
      </c>
      <c r="V176" s="119">
        <v>57.4</v>
      </c>
      <c r="W176" s="119">
        <v>5000</v>
      </c>
      <c r="X176" s="119">
        <v>56.9</v>
      </c>
      <c r="Y176" s="119">
        <v>100</v>
      </c>
      <c r="Z176" s="12">
        <v>0</v>
      </c>
      <c r="AA176" s="12">
        <v>0</v>
      </c>
      <c r="AB176" s="112">
        <v>0</v>
      </c>
      <c r="AC176" s="112">
        <v>0</v>
      </c>
      <c r="AD176" s="112">
        <v>0</v>
      </c>
      <c r="AE176" s="112">
        <v>0</v>
      </c>
      <c r="AF176" s="112">
        <v>0</v>
      </c>
      <c r="AG176" s="112">
        <v>0</v>
      </c>
    </row>
    <row r="177" s="6" customFormat="1" ht="17.5" spans="1:33">
      <c r="A177" s="62"/>
      <c r="B177" s="63"/>
      <c r="C177" s="62"/>
      <c r="D177" s="64"/>
      <c r="E177" s="65" t="s">
        <v>413</v>
      </c>
      <c r="F177" s="65" t="s">
        <v>414</v>
      </c>
      <c r="G177" s="225"/>
      <c r="H177" s="8">
        <v>1</v>
      </c>
      <c r="I177" s="8">
        <v>0</v>
      </c>
      <c r="J177" s="8">
        <v>0</v>
      </c>
      <c r="K177" s="8">
        <v>1</v>
      </c>
      <c r="L177" s="8">
        <v>0</v>
      </c>
      <c r="M177" s="8">
        <v>0</v>
      </c>
      <c r="N177" s="8">
        <f t="shared" si="21"/>
        <v>9</v>
      </c>
      <c r="O177" s="225">
        <v>60</v>
      </c>
      <c r="P177" s="225" t="s">
        <v>389</v>
      </c>
      <c r="Q177" s="225" t="s">
        <v>623</v>
      </c>
      <c r="R177" s="225" t="s">
        <v>181</v>
      </c>
      <c r="S177" s="225" t="s">
        <v>181</v>
      </c>
      <c r="T177" s="225" t="s">
        <v>181</v>
      </c>
      <c r="U177" s="225" t="s">
        <v>181</v>
      </c>
      <c r="V177" s="225" t="s">
        <v>390</v>
      </c>
      <c r="W177" s="225" t="s">
        <v>623</v>
      </c>
      <c r="X177" s="225" t="s">
        <v>181</v>
      </c>
      <c r="Y177" s="225" t="s">
        <v>181</v>
      </c>
      <c r="Z177" s="225" t="s">
        <v>181</v>
      </c>
      <c r="AA177" s="225" t="s">
        <v>181</v>
      </c>
      <c r="AB177" s="225">
        <v>0</v>
      </c>
      <c r="AC177" s="225">
        <v>0</v>
      </c>
      <c r="AD177" s="225">
        <v>0</v>
      </c>
      <c r="AE177" s="225">
        <v>0</v>
      </c>
      <c r="AF177" s="225">
        <v>0</v>
      </c>
      <c r="AG177" s="225">
        <v>0</v>
      </c>
    </row>
    <row r="178" ht="17.5" spans="1:33">
      <c r="A178" s="31">
        <f>A176</f>
        <v>608</v>
      </c>
      <c r="B178" s="40" t="s">
        <v>409</v>
      </c>
      <c r="C178" s="31" t="s">
        <v>410</v>
      </c>
      <c r="D178" s="41" t="s">
        <v>120</v>
      </c>
      <c r="E178" s="42" t="s">
        <v>415</v>
      </c>
      <c r="F178" s="42" t="s">
        <v>416</v>
      </c>
      <c r="G178" s="171"/>
      <c r="H178" s="21">
        <v>1</v>
      </c>
      <c r="I178" s="21">
        <v>0</v>
      </c>
      <c r="J178" s="21">
        <v>0</v>
      </c>
      <c r="K178" s="21">
        <v>1</v>
      </c>
      <c r="L178" s="21">
        <v>0</v>
      </c>
      <c r="M178" s="21">
        <v>0</v>
      </c>
      <c r="N178" s="21">
        <f t="shared" si="21"/>
        <v>9</v>
      </c>
      <c r="O178" s="112">
        <v>60</v>
      </c>
      <c r="P178" s="112">
        <v>61</v>
      </c>
      <c r="Q178" s="112">
        <v>140</v>
      </c>
      <c r="R178" s="112">
        <v>61</v>
      </c>
      <c r="S178" s="112">
        <v>140</v>
      </c>
      <c r="T178" s="112">
        <v>0</v>
      </c>
      <c r="U178" s="112">
        <v>0</v>
      </c>
      <c r="V178" s="112">
        <v>59</v>
      </c>
      <c r="W178" s="112">
        <v>140</v>
      </c>
      <c r="X178" s="112">
        <v>59</v>
      </c>
      <c r="Y178" s="112">
        <v>140</v>
      </c>
      <c r="Z178" s="12">
        <v>0</v>
      </c>
      <c r="AA178" s="12">
        <v>0</v>
      </c>
      <c r="AB178" s="112">
        <v>0</v>
      </c>
      <c r="AC178" s="112">
        <v>0</v>
      </c>
      <c r="AD178" s="112">
        <v>0</v>
      </c>
      <c r="AE178" s="112">
        <v>0</v>
      </c>
      <c r="AF178" s="112">
        <v>0</v>
      </c>
      <c r="AG178" s="112">
        <v>0</v>
      </c>
    </row>
    <row r="179" s="2" customFormat="1" ht="17.5" spans="1:33">
      <c r="A179" s="34"/>
      <c r="B179" s="35"/>
      <c r="C179" s="34"/>
      <c r="D179" s="36"/>
      <c r="E179" s="37" t="s">
        <v>417</v>
      </c>
      <c r="F179" s="37" t="s">
        <v>418</v>
      </c>
      <c r="G179" s="222"/>
      <c r="H179" s="49">
        <v>1</v>
      </c>
      <c r="I179" s="453">
        <v>0</v>
      </c>
      <c r="J179" s="453">
        <v>0</v>
      </c>
      <c r="K179" s="49">
        <v>1</v>
      </c>
      <c r="L179" s="453">
        <v>0</v>
      </c>
      <c r="M179" s="453">
        <v>0</v>
      </c>
      <c r="N179" s="453">
        <f t="shared" si="21"/>
        <v>9</v>
      </c>
      <c r="O179" s="222">
        <v>60</v>
      </c>
      <c r="P179" s="222" t="s">
        <v>919</v>
      </c>
      <c r="Q179" s="222" t="s">
        <v>623</v>
      </c>
      <c r="R179" s="222" t="s">
        <v>181</v>
      </c>
      <c r="S179" s="222" t="s">
        <v>181</v>
      </c>
      <c r="T179" s="222" t="s">
        <v>181</v>
      </c>
      <c r="U179" s="222" t="s">
        <v>181</v>
      </c>
      <c r="V179" s="222" t="s">
        <v>920</v>
      </c>
      <c r="W179" s="222" t="s">
        <v>623</v>
      </c>
      <c r="X179" s="222" t="s">
        <v>181</v>
      </c>
      <c r="Y179" s="222" t="s">
        <v>181</v>
      </c>
      <c r="Z179" s="2" t="s">
        <v>181</v>
      </c>
      <c r="AA179" s="2" t="s">
        <v>181</v>
      </c>
      <c r="AB179" s="222">
        <v>0</v>
      </c>
      <c r="AC179" s="222">
        <v>0</v>
      </c>
      <c r="AD179" s="222">
        <v>0</v>
      </c>
      <c r="AE179" s="222">
        <v>0</v>
      </c>
      <c r="AF179" s="222">
        <v>0</v>
      </c>
      <c r="AG179" s="222">
        <v>0</v>
      </c>
    </row>
    <row r="180" ht="17.5" spans="1:33">
      <c r="A180" s="31">
        <f t="shared" ref="A180:A184" si="22">A178</f>
        <v>608</v>
      </c>
      <c r="B180" s="40" t="s">
        <v>409</v>
      </c>
      <c r="C180" s="31" t="s">
        <v>410</v>
      </c>
      <c r="D180" s="41" t="s">
        <v>126</v>
      </c>
      <c r="E180" s="42" t="s">
        <v>422</v>
      </c>
      <c r="F180" s="42" t="s">
        <v>423</v>
      </c>
      <c r="G180" s="171"/>
      <c r="H180" s="21">
        <v>1</v>
      </c>
      <c r="I180" s="21">
        <v>0</v>
      </c>
      <c r="J180" s="21">
        <v>0</v>
      </c>
      <c r="K180" s="21">
        <v>1</v>
      </c>
      <c r="L180" s="21">
        <v>0</v>
      </c>
      <c r="M180" s="21">
        <v>0</v>
      </c>
      <c r="N180" s="21">
        <f t="shared" si="21"/>
        <v>9</v>
      </c>
      <c r="O180" s="112">
        <v>60</v>
      </c>
      <c r="P180" s="112">
        <v>62</v>
      </c>
      <c r="Q180" s="112">
        <v>70</v>
      </c>
      <c r="R180" s="112">
        <v>65</v>
      </c>
      <c r="S180" s="112">
        <v>60</v>
      </c>
      <c r="T180" s="112">
        <v>0</v>
      </c>
      <c r="U180" s="112">
        <v>0</v>
      </c>
      <c r="V180" s="112">
        <v>57.5</v>
      </c>
      <c r="W180" s="112">
        <v>70</v>
      </c>
      <c r="X180" s="112">
        <v>54</v>
      </c>
      <c r="Y180" s="12">
        <v>60</v>
      </c>
      <c r="Z180" s="12">
        <v>0</v>
      </c>
      <c r="AA180" s="12">
        <v>0</v>
      </c>
      <c r="AB180" s="112">
        <v>0</v>
      </c>
      <c r="AC180" s="112">
        <v>0</v>
      </c>
      <c r="AD180" s="112">
        <v>0</v>
      </c>
      <c r="AE180" s="112">
        <v>0</v>
      </c>
      <c r="AF180" s="112">
        <v>0</v>
      </c>
      <c r="AG180" s="112">
        <v>0</v>
      </c>
    </row>
    <row r="181" s="2" customFormat="1" ht="17.5" spans="1:33">
      <c r="A181" s="34"/>
      <c r="B181" s="35"/>
      <c r="C181" s="34"/>
      <c r="D181" s="36"/>
      <c r="E181" s="37" t="s">
        <v>417</v>
      </c>
      <c r="F181" s="37" t="s">
        <v>424</v>
      </c>
      <c r="G181" s="222"/>
      <c r="H181" s="49">
        <v>1</v>
      </c>
      <c r="I181" s="453">
        <v>0</v>
      </c>
      <c r="J181" s="453">
        <v>0</v>
      </c>
      <c r="K181" s="49">
        <v>1</v>
      </c>
      <c r="L181" s="453">
        <v>0</v>
      </c>
      <c r="M181" s="453">
        <v>0</v>
      </c>
      <c r="N181" s="453">
        <f t="shared" si="21"/>
        <v>9</v>
      </c>
      <c r="O181" s="222">
        <v>60</v>
      </c>
      <c r="P181" s="222" t="s">
        <v>919</v>
      </c>
      <c r="Q181" s="222" t="s">
        <v>623</v>
      </c>
      <c r="R181" s="222" t="s">
        <v>181</v>
      </c>
      <c r="S181" s="222" t="s">
        <v>181</v>
      </c>
      <c r="T181" s="222" t="s">
        <v>181</v>
      </c>
      <c r="U181" s="222" t="s">
        <v>181</v>
      </c>
      <c r="V181" s="222" t="s">
        <v>920</v>
      </c>
      <c r="W181" s="222" t="s">
        <v>623</v>
      </c>
      <c r="X181" s="222" t="s">
        <v>181</v>
      </c>
      <c r="Y181" s="222" t="s">
        <v>181</v>
      </c>
      <c r="Z181" s="222" t="s">
        <v>181</v>
      </c>
      <c r="AA181" s="222" t="s">
        <v>181</v>
      </c>
      <c r="AB181" s="222">
        <v>0</v>
      </c>
      <c r="AC181" s="222">
        <v>0</v>
      </c>
      <c r="AD181" s="222">
        <v>0</v>
      </c>
      <c r="AE181" s="222">
        <v>0</v>
      </c>
      <c r="AF181" s="222">
        <v>0</v>
      </c>
      <c r="AG181" s="222">
        <v>0</v>
      </c>
    </row>
    <row r="182" ht="17.5" spans="1:33">
      <c r="A182" s="31">
        <f t="shared" si="22"/>
        <v>608</v>
      </c>
      <c r="B182" s="40" t="s">
        <v>409</v>
      </c>
      <c r="C182" s="31" t="s">
        <v>410</v>
      </c>
      <c r="D182" s="41" t="s">
        <v>129</v>
      </c>
      <c r="E182" s="42" t="s">
        <v>425</v>
      </c>
      <c r="F182" s="42" t="s">
        <v>426</v>
      </c>
      <c r="G182" s="171"/>
      <c r="H182" s="21">
        <v>1</v>
      </c>
      <c r="I182" s="21">
        <v>0</v>
      </c>
      <c r="J182" s="21">
        <v>0</v>
      </c>
      <c r="K182" s="21">
        <v>1</v>
      </c>
      <c r="L182" s="21">
        <v>0</v>
      </c>
      <c r="M182" s="21">
        <v>0</v>
      </c>
      <c r="N182" s="21">
        <f t="shared" si="21"/>
        <v>9</v>
      </c>
      <c r="O182" s="112">
        <v>60</v>
      </c>
      <c r="P182" s="112">
        <v>62</v>
      </c>
      <c r="Q182" s="112">
        <v>70</v>
      </c>
      <c r="R182" s="112">
        <v>65</v>
      </c>
      <c r="S182" s="112">
        <v>60</v>
      </c>
      <c r="T182" s="112">
        <v>0</v>
      </c>
      <c r="U182" s="112">
        <v>0</v>
      </c>
      <c r="V182" s="112">
        <v>57.5</v>
      </c>
      <c r="W182" s="112">
        <v>70</v>
      </c>
      <c r="X182" s="112">
        <v>54</v>
      </c>
      <c r="Y182" s="12">
        <v>60</v>
      </c>
      <c r="Z182" s="12">
        <v>0</v>
      </c>
      <c r="AA182" s="12">
        <v>0</v>
      </c>
      <c r="AB182" s="112">
        <v>0</v>
      </c>
      <c r="AC182" s="112">
        <v>0</v>
      </c>
      <c r="AD182" s="112">
        <v>0</v>
      </c>
      <c r="AE182" s="112">
        <v>0</v>
      </c>
      <c r="AF182" s="112">
        <v>0</v>
      </c>
      <c r="AG182" s="112">
        <v>0</v>
      </c>
    </row>
    <row r="183" s="3" customFormat="1" ht="17.5" spans="1:33">
      <c r="A183" s="45"/>
      <c r="B183" s="35"/>
      <c r="C183" s="34"/>
      <c r="D183" s="36"/>
      <c r="E183" s="37"/>
      <c r="F183" s="37"/>
      <c r="G183" s="222"/>
      <c r="H183" s="49"/>
      <c r="I183" s="49"/>
      <c r="J183" s="49"/>
      <c r="K183" s="49"/>
      <c r="L183" s="49"/>
      <c r="M183" s="49"/>
      <c r="N183" s="49"/>
      <c r="O183" s="222"/>
      <c r="P183" s="222"/>
      <c r="Q183" s="222"/>
      <c r="R183" s="222"/>
      <c r="S183" s="222"/>
      <c r="T183" s="222"/>
      <c r="U183" s="222"/>
      <c r="V183" s="222"/>
      <c r="W183" s="222"/>
      <c r="X183" s="222"/>
      <c r="Y183" s="2"/>
      <c r="Z183" s="2"/>
      <c r="AA183" s="2"/>
      <c r="AB183" s="222">
        <v>0</v>
      </c>
      <c r="AC183" s="222">
        <v>0</v>
      </c>
      <c r="AD183" s="222">
        <v>0</v>
      </c>
      <c r="AE183" s="222">
        <v>0</v>
      </c>
      <c r="AF183" s="222">
        <v>0</v>
      </c>
      <c r="AG183" s="222">
        <v>0</v>
      </c>
    </row>
    <row r="184" customFormat="1" ht="17.5" spans="1:33">
      <c r="A184" s="48">
        <f t="shared" si="22"/>
        <v>608</v>
      </c>
      <c r="B184" s="40"/>
      <c r="C184" s="31" t="s">
        <v>410</v>
      </c>
      <c r="D184" s="41" t="s">
        <v>132</v>
      </c>
      <c r="E184" s="42" t="s">
        <v>427</v>
      </c>
      <c r="F184" s="42" t="s">
        <v>428</v>
      </c>
      <c r="G184" s="171"/>
      <c r="H184" s="21"/>
      <c r="I184" s="21"/>
      <c r="J184" s="21"/>
      <c r="K184" s="21"/>
      <c r="L184" s="21"/>
      <c r="M184" s="21"/>
      <c r="N184" s="21"/>
      <c r="O184" s="112"/>
      <c r="P184" s="112"/>
      <c r="Q184" s="112"/>
      <c r="R184" s="112"/>
      <c r="S184" s="112"/>
      <c r="T184" s="112"/>
      <c r="U184" s="112"/>
      <c r="V184" s="112"/>
      <c r="W184" s="112"/>
      <c r="X184" s="112"/>
      <c r="Y184" s="12"/>
      <c r="Z184" s="12"/>
      <c r="AA184" s="12"/>
      <c r="AB184" s="112">
        <v>0</v>
      </c>
      <c r="AC184" s="112">
        <v>0</v>
      </c>
      <c r="AD184" s="112">
        <v>0</v>
      </c>
      <c r="AE184" s="112">
        <v>0</v>
      </c>
      <c r="AF184" s="112">
        <v>0</v>
      </c>
      <c r="AG184" s="112">
        <v>0</v>
      </c>
    </row>
    <row r="185" s="6" customFormat="1" ht="17.5" spans="1:33">
      <c r="A185" s="62"/>
      <c r="B185" s="63"/>
      <c r="C185" s="62"/>
      <c r="D185" s="64"/>
      <c r="E185" s="65"/>
      <c r="F185" s="65" t="s">
        <v>716</v>
      </c>
      <c r="G185" s="225"/>
      <c r="H185" s="8">
        <v>1</v>
      </c>
      <c r="I185" s="8">
        <v>1</v>
      </c>
      <c r="J185" s="8">
        <v>0</v>
      </c>
      <c r="K185" s="8">
        <v>1</v>
      </c>
      <c r="L185" s="8">
        <v>1</v>
      </c>
      <c r="M185" s="8">
        <v>0</v>
      </c>
      <c r="N185" s="8">
        <f>H185+I185*2+J185*4+K185*8+L185*16+M185*32</f>
        <v>27</v>
      </c>
      <c r="O185" s="225">
        <v>50</v>
      </c>
      <c r="P185" s="225" t="s">
        <v>921</v>
      </c>
      <c r="Q185" s="225" t="s">
        <v>717</v>
      </c>
      <c r="R185" s="225" t="s">
        <v>861</v>
      </c>
      <c r="S185" s="225" t="s">
        <v>719</v>
      </c>
      <c r="T185" s="225"/>
      <c r="U185" s="225"/>
      <c r="V185" s="225" t="s">
        <v>313</v>
      </c>
      <c r="W185" s="225" t="s">
        <v>717</v>
      </c>
      <c r="X185" s="225" t="s">
        <v>922</v>
      </c>
      <c r="Y185" s="6" t="s">
        <v>719</v>
      </c>
      <c r="AB185" s="225">
        <v>0</v>
      </c>
      <c r="AC185" s="225">
        <v>0</v>
      </c>
      <c r="AD185" s="225">
        <v>0</v>
      </c>
      <c r="AE185" s="225">
        <v>0</v>
      </c>
      <c r="AF185" s="225">
        <v>0</v>
      </c>
      <c r="AG185" s="225">
        <v>0</v>
      </c>
    </row>
    <row r="186" ht="17.5" spans="1:33">
      <c r="A186" s="31">
        <f>A182</f>
        <v>608</v>
      </c>
      <c r="B186" s="40" t="s">
        <v>432</v>
      </c>
      <c r="C186" s="31" t="s">
        <v>433</v>
      </c>
      <c r="D186" s="41" t="s">
        <v>109</v>
      </c>
      <c r="E186" s="42" t="s">
        <v>434</v>
      </c>
      <c r="F186" s="42" t="s">
        <v>435</v>
      </c>
      <c r="G186" s="171"/>
      <c r="H186" s="21">
        <v>1</v>
      </c>
      <c r="I186" s="21">
        <v>1</v>
      </c>
      <c r="J186" s="21">
        <v>0</v>
      </c>
      <c r="K186" s="21">
        <v>1</v>
      </c>
      <c r="L186" s="21">
        <v>1</v>
      </c>
      <c r="M186" s="21">
        <v>0</v>
      </c>
      <c r="N186" s="21">
        <f>H186+I186*2+J186*4+K186*8+L186*16+M186*32</f>
        <v>27</v>
      </c>
      <c r="O186" s="112">
        <v>50</v>
      </c>
      <c r="P186" s="112">
        <v>51.5</v>
      </c>
      <c r="Q186" s="112">
        <v>80</v>
      </c>
      <c r="R186" s="112">
        <v>52.5</v>
      </c>
      <c r="S186" s="112">
        <v>60</v>
      </c>
      <c r="T186" s="112">
        <v>0</v>
      </c>
      <c r="U186" s="112">
        <v>0</v>
      </c>
      <c r="V186" s="112">
        <v>47.5</v>
      </c>
      <c r="W186" s="112">
        <v>80</v>
      </c>
      <c r="X186" s="112">
        <v>45</v>
      </c>
      <c r="Y186" s="12">
        <v>60</v>
      </c>
      <c r="Z186" s="12">
        <v>0</v>
      </c>
      <c r="AA186" s="12">
        <v>0</v>
      </c>
      <c r="AB186" s="112">
        <v>0</v>
      </c>
      <c r="AC186" s="112">
        <v>0</v>
      </c>
      <c r="AD186" s="112">
        <v>0</v>
      </c>
      <c r="AE186" s="112">
        <v>0</v>
      </c>
      <c r="AF186" s="112">
        <v>0</v>
      </c>
      <c r="AG186" s="112">
        <v>0</v>
      </c>
    </row>
    <row r="187" s="6" customFormat="1" ht="17.5" spans="1:33">
      <c r="A187" s="62"/>
      <c r="B187" s="63"/>
      <c r="C187" s="62"/>
      <c r="D187" s="64"/>
      <c r="E187" s="65"/>
      <c r="F187" s="65" t="s">
        <v>721</v>
      </c>
      <c r="G187" s="225"/>
      <c r="H187" s="8">
        <v>1</v>
      </c>
      <c r="I187" s="8">
        <v>1</v>
      </c>
      <c r="J187" s="8">
        <v>0</v>
      </c>
      <c r="K187" s="8">
        <v>1</v>
      </c>
      <c r="L187" s="8">
        <v>1</v>
      </c>
      <c r="M187" s="8">
        <v>0</v>
      </c>
      <c r="N187" s="8">
        <f>H187+I187*2+J187*4+K187*8+L187*16+M187*32</f>
        <v>27</v>
      </c>
      <c r="O187" s="225">
        <v>50</v>
      </c>
      <c r="P187" s="225" t="s">
        <v>255</v>
      </c>
      <c r="Q187" s="225" t="s">
        <v>717</v>
      </c>
      <c r="R187" s="225" t="s">
        <v>923</v>
      </c>
      <c r="S187" s="225" t="s">
        <v>719</v>
      </c>
      <c r="T187" s="225"/>
      <c r="U187" s="225"/>
      <c r="V187" s="225" t="s">
        <v>438</v>
      </c>
      <c r="W187" s="225" t="s">
        <v>717</v>
      </c>
      <c r="X187" s="225" t="s">
        <v>863</v>
      </c>
      <c r="Y187" s="6" t="s">
        <v>719</v>
      </c>
      <c r="AB187" s="225">
        <v>0</v>
      </c>
      <c r="AC187" s="225">
        <v>0</v>
      </c>
      <c r="AD187" s="225">
        <v>0</v>
      </c>
      <c r="AE187" s="225">
        <v>0</v>
      </c>
      <c r="AF187" s="225">
        <v>0</v>
      </c>
      <c r="AG187" s="225">
        <v>0</v>
      </c>
    </row>
    <row r="188" ht="17.5" spans="1:33">
      <c r="A188" s="31">
        <f>A186</f>
        <v>608</v>
      </c>
      <c r="B188" s="40" t="s">
        <v>432</v>
      </c>
      <c r="C188" s="31" t="s">
        <v>439</v>
      </c>
      <c r="D188" s="41" t="s">
        <v>120</v>
      </c>
      <c r="E188" s="42" t="s">
        <v>440</v>
      </c>
      <c r="F188" s="42" t="s">
        <v>441</v>
      </c>
      <c r="G188" s="171"/>
      <c r="H188" s="21">
        <v>1</v>
      </c>
      <c r="I188" s="21">
        <v>1</v>
      </c>
      <c r="J188" s="21">
        <v>0</v>
      </c>
      <c r="K188" s="21">
        <v>1</v>
      </c>
      <c r="L188" s="21">
        <v>1</v>
      </c>
      <c r="M188" s="21">
        <v>0</v>
      </c>
      <c r="N188" s="21">
        <f t="shared" ref="N188:N200" si="23">H188+I188*2+J188*4+K188*8+L188*16+M188*32</f>
        <v>27</v>
      </c>
      <c r="O188" s="112">
        <v>50</v>
      </c>
      <c r="P188" s="112">
        <v>50.2</v>
      </c>
      <c r="Q188" s="112">
        <v>80</v>
      </c>
      <c r="R188" s="112">
        <v>52.5</v>
      </c>
      <c r="S188" s="112">
        <v>60</v>
      </c>
      <c r="T188" s="112">
        <v>0</v>
      </c>
      <c r="U188" s="112">
        <v>0</v>
      </c>
      <c r="V188" s="112">
        <v>49.8</v>
      </c>
      <c r="W188" s="112">
        <v>80</v>
      </c>
      <c r="X188" s="112">
        <v>45</v>
      </c>
      <c r="Y188" s="12">
        <v>60</v>
      </c>
      <c r="Z188" s="12">
        <v>0</v>
      </c>
      <c r="AA188" s="12">
        <v>0</v>
      </c>
      <c r="AB188" s="112">
        <v>0</v>
      </c>
      <c r="AC188" s="112">
        <v>0</v>
      </c>
      <c r="AD188" s="112">
        <v>0</v>
      </c>
      <c r="AE188" s="112">
        <v>0</v>
      </c>
      <c r="AF188" s="112">
        <v>0</v>
      </c>
      <c r="AG188" s="112">
        <v>0</v>
      </c>
    </row>
    <row r="189" s="6" customFormat="1" ht="17.5" spans="1:33">
      <c r="A189" s="62"/>
      <c r="B189" s="63"/>
      <c r="C189" s="62"/>
      <c r="D189" s="64"/>
      <c r="E189" s="65"/>
      <c r="F189" s="65" t="s">
        <v>722</v>
      </c>
      <c r="G189" s="225"/>
      <c r="H189" s="8">
        <v>1</v>
      </c>
      <c r="I189" s="8">
        <v>1</v>
      </c>
      <c r="J189" s="8">
        <v>0</v>
      </c>
      <c r="K189" s="8">
        <v>1</v>
      </c>
      <c r="L189" s="8">
        <v>1</v>
      </c>
      <c r="M189" s="8">
        <v>0</v>
      </c>
      <c r="N189" s="8">
        <f t="shared" si="23"/>
        <v>27</v>
      </c>
      <c r="O189" s="225">
        <v>50</v>
      </c>
      <c r="P189" s="225" t="s">
        <v>276</v>
      </c>
      <c r="Q189" s="225" t="s">
        <v>723</v>
      </c>
      <c r="R189" s="225" t="s">
        <v>923</v>
      </c>
      <c r="S189" s="225" t="s">
        <v>618</v>
      </c>
      <c r="T189" s="225"/>
      <c r="U189" s="225"/>
      <c r="V189" s="225" t="s">
        <v>444</v>
      </c>
      <c r="W189" s="225" t="s">
        <v>723</v>
      </c>
      <c r="X189" s="225" t="s">
        <v>863</v>
      </c>
      <c r="Y189" s="6" t="s">
        <v>719</v>
      </c>
      <c r="AB189" s="225">
        <v>0</v>
      </c>
      <c r="AC189" s="225">
        <v>0</v>
      </c>
      <c r="AD189" s="225">
        <v>0</v>
      </c>
      <c r="AE189" s="225">
        <v>0</v>
      </c>
      <c r="AF189" s="225">
        <v>0</v>
      </c>
      <c r="AG189" s="225">
        <v>0</v>
      </c>
    </row>
    <row r="190" ht="17.5" spans="1:33">
      <c r="A190" s="31">
        <f>A188</f>
        <v>608</v>
      </c>
      <c r="B190" s="40" t="s">
        <v>432</v>
      </c>
      <c r="C190" s="31" t="s">
        <v>445</v>
      </c>
      <c r="D190" s="41" t="s">
        <v>126</v>
      </c>
      <c r="E190" s="42" t="s">
        <v>446</v>
      </c>
      <c r="F190" s="42" t="s">
        <v>447</v>
      </c>
      <c r="G190" s="171"/>
      <c r="H190" s="21">
        <v>1</v>
      </c>
      <c r="I190" s="21">
        <v>1</v>
      </c>
      <c r="J190" s="21">
        <v>0</v>
      </c>
      <c r="K190" s="21">
        <v>1</v>
      </c>
      <c r="L190" s="21">
        <v>1</v>
      </c>
      <c r="M190" s="21">
        <v>0</v>
      </c>
      <c r="N190" s="21">
        <f t="shared" si="23"/>
        <v>27</v>
      </c>
      <c r="O190" s="112">
        <v>50</v>
      </c>
      <c r="P190" s="112">
        <v>50.5</v>
      </c>
      <c r="Q190" s="112">
        <v>180</v>
      </c>
      <c r="R190" s="112">
        <v>52.5</v>
      </c>
      <c r="S190" s="112">
        <v>100</v>
      </c>
      <c r="T190" s="112">
        <v>0</v>
      </c>
      <c r="U190" s="112">
        <v>0</v>
      </c>
      <c r="V190" s="112">
        <v>49.5</v>
      </c>
      <c r="W190" s="112">
        <v>180</v>
      </c>
      <c r="X190" s="112">
        <v>45</v>
      </c>
      <c r="Y190" s="12">
        <v>60</v>
      </c>
      <c r="Z190" s="12">
        <v>0</v>
      </c>
      <c r="AA190" s="12">
        <v>0</v>
      </c>
      <c r="AB190" s="112">
        <v>0</v>
      </c>
      <c r="AC190" s="112">
        <v>0</v>
      </c>
      <c r="AD190" s="112">
        <v>0</v>
      </c>
      <c r="AE190" s="112">
        <v>0</v>
      </c>
      <c r="AF190" s="112">
        <v>0</v>
      </c>
      <c r="AG190" s="112">
        <v>0</v>
      </c>
    </row>
    <row r="191" s="10" customFormat="1" ht="17.5" spans="1:33">
      <c r="A191" s="70"/>
      <c r="B191" s="71"/>
      <c r="C191" s="70"/>
      <c r="D191" s="72"/>
      <c r="E191" s="73" t="s">
        <v>192</v>
      </c>
      <c r="F191" s="73"/>
      <c r="G191" s="110"/>
      <c r="H191" s="75">
        <v>1</v>
      </c>
      <c r="I191" s="75">
        <v>0</v>
      </c>
      <c r="J191" s="75">
        <v>0</v>
      </c>
      <c r="K191" s="75">
        <v>1</v>
      </c>
      <c r="L191" s="75">
        <v>0</v>
      </c>
      <c r="M191" s="75">
        <v>0</v>
      </c>
      <c r="N191" s="75">
        <f t="shared" si="23"/>
        <v>9</v>
      </c>
      <c r="O191" s="110">
        <v>50</v>
      </c>
      <c r="P191" s="110">
        <v>52</v>
      </c>
      <c r="Q191" s="110" t="s">
        <v>661</v>
      </c>
      <c r="R191" s="110">
        <v>0</v>
      </c>
      <c r="S191" s="110">
        <v>0</v>
      </c>
      <c r="T191" s="110">
        <v>0</v>
      </c>
      <c r="U191" s="110">
        <v>0</v>
      </c>
      <c r="V191" s="110">
        <v>47.5</v>
      </c>
      <c r="W191" s="110" t="s">
        <v>661</v>
      </c>
      <c r="X191" s="110">
        <v>0</v>
      </c>
      <c r="Y191" s="10">
        <v>0</v>
      </c>
      <c r="Z191" s="10">
        <v>0</v>
      </c>
      <c r="AA191" s="10">
        <v>0</v>
      </c>
      <c r="AB191" s="110">
        <v>0</v>
      </c>
      <c r="AC191" s="110">
        <v>0</v>
      </c>
      <c r="AD191" s="110">
        <v>0</v>
      </c>
      <c r="AE191" s="110">
        <v>0</v>
      </c>
      <c r="AF191" s="110">
        <v>0</v>
      </c>
      <c r="AG191" s="110">
        <v>0</v>
      </c>
    </row>
    <row r="192" s="19" customFormat="1" ht="17.5" spans="1:33">
      <c r="A192" s="59">
        <f>A190</f>
        <v>608</v>
      </c>
      <c r="B192" s="58" t="s">
        <v>450</v>
      </c>
      <c r="C192" s="59" t="s">
        <v>451</v>
      </c>
      <c r="D192" s="60" t="s">
        <v>109</v>
      </c>
      <c r="E192" s="61" t="s">
        <v>452</v>
      </c>
      <c r="F192" s="59" t="s">
        <v>451</v>
      </c>
      <c r="G192" s="223"/>
      <c r="H192" s="119">
        <v>1</v>
      </c>
      <c r="I192" s="119">
        <v>0</v>
      </c>
      <c r="J192" s="119">
        <v>0</v>
      </c>
      <c r="K192" s="119">
        <v>1</v>
      </c>
      <c r="L192" s="119">
        <v>0</v>
      </c>
      <c r="M192" s="119">
        <v>0</v>
      </c>
      <c r="N192" s="119">
        <f t="shared" si="23"/>
        <v>9</v>
      </c>
      <c r="O192" s="223">
        <v>50</v>
      </c>
      <c r="P192" s="223">
        <v>52</v>
      </c>
      <c r="Q192" s="223">
        <v>100</v>
      </c>
      <c r="R192" s="223">
        <v>52</v>
      </c>
      <c r="S192" s="223">
        <v>100</v>
      </c>
      <c r="T192" s="223">
        <v>0</v>
      </c>
      <c r="U192" s="223">
        <v>0</v>
      </c>
      <c r="V192" s="223">
        <v>47.5</v>
      </c>
      <c r="W192" s="223">
        <v>400</v>
      </c>
      <c r="X192" s="223">
        <v>47</v>
      </c>
      <c r="Y192" s="19">
        <v>100</v>
      </c>
      <c r="Z192" s="19">
        <v>0</v>
      </c>
      <c r="AA192" s="19">
        <v>0</v>
      </c>
      <c r="AB192" s="223">
        <v>0</v>
      </c>
      <c r="AC192" s="223">
        <v>0</v>
      </c>
      <c r="AD192" s="223">
        <v>0</v>
      </c>
      <c r="AE192" s="223">
        <v>0</v>
      </c>
      <c r="AF192" s="223">
        <v>0</v>
      </c>
      <c r="AG192" s="223">
        <v>0</v>
      </c>
    </row>
    <row r="193" s="10" customFormat="1" ht="17.5" spans="1:33">
      <c r="A193" s="107"/>
      <c r="B193" s="71"/>
      <c r="C193" s="70" t="s">
        <v>451</v>
      </c>
      <c r="D193" s="72"/>
      <c r="E193" s="73" t="s">
        <v>192</v>
      </c>
      <c r="F193" s="70" t="s">
        <v>728</v>
      </c>
      <c r="G193" s="110"/>
      <c r="H193" s="75">
        <v>1</v>
      </c>
      <c r="I193" s="75">
        <v>1</v>
      </c>
      <c r="J193" s="75">
        <v>0</v>
      </c>
      <c r="K193" s="75">
        <v>1</v>
      </c>
      <c r="L193" s="75">
        <v>1</v>
      </c>
      <c r="M193" s="75">
        <v>0</v>
      </c>
      <c r="N193" s="75">
        <f t="shared" si="23"/>
        <v>27</v>
      </c>
      <c r="O193" s="110">
        <v>50</v>
      </c>
      <c r="P193" s="110" t="s">
        <v>455</v>
      </c>
      <c r="Q193" s="110" t="s">
        <v>640</v>
      </c>
      <c r="R193" s="110" t="s">
        <v>455</v>
      </c>
      <c r="S193" s="10" t="s">
        <v>642</v>
      </c>
      <c r="T193" s="110">
        <v>0</v>
      </c>
      <c r="U193" s="110">
        <v>0</v>
      </c>
      <c r="V193" s="110" t="s">
        <v>924</v>
      </c>
      <c r="W193" s="110" t="s">
        <v>925</v>
      </c>
      <c r="X193" s="110">
        <v>45</v>
      </c>
      <c r="Y193" s="110" t="s">
        <v>925</v>
      </c>
      <c r="Z193" s="10">
        <v>0</v>
      </c>
      <c r="AA193" s="10">
        <v>0</v>
      </c>
      <c r="AB193" s="110">
        <v>0</v>
      </c>
      <c r="AC193" s="110">
        <v>0</v>
      </c>
      <c r="AD193" s="110">
        <v>0</v>
      </c>
      <c r="AE193" s="110">
        <v>0</v>
      </c>
      <c r="AF193" s="110">
        <v>0</v>
      </c>
      <c r="AG193" s="110">
        <v>0</v>
      </c>
    </row>
    <row r="194" ht="17.5" spans="1:33">
      <c r="A194" s="57">
        <f>A192</f>
        <v>608</v>
      </c>
      <c r="B194" s="58" t="s">
        <v>450</v>
      </c>
      <c r="C194" s="59" t="s">
        <v>451</v>
      </c>
      <c r="D194" s="60" t="s">
        <v>120</v>
      </c>
      <c r="E194" s="61" t="s">
        <v>456</v>
      </c>
      <c r="F194" s="59" t="s">
        <v>728</v>
      </c>
      <c r="G194" s="223"/>
      <c r="H194" s="119">
        <v>1</v>
      </c>
      <c r="I194" s="119">
        <v>1</v>
      </c>
      <c r="J194" s="119">
        <v>0</v>
      </c>
      <c r="K194" s="119">
        <v>1</v>
      </c>
      <c r="L194" s="119">
        <v>1</v>
      </c>
      <c r="M194" s="119">
        <v>0</v>
      </c>
      <c r="N194" s="119">
        <f t="shared" si="23"/>
        <v>27</v>
      </c>
      <c r="O194" s="112">
        <v>50</v>
      </c>
      <c r="P194" s="112">
        <v>52</v>
      </c>
      <c r="Q194" s="112">
        <v>100</v>
      </c>
      <c r="R194" s="112">
        <v>52</v>
      </c>
      <c r="S194" s="112">
        <v>100</v>
      </c>
      <c r="T194" s="112">
        <v>0</v>
      </c>
      <c r="U194" s="112">
        <v>0</v>
      </c>
      <c r="V194" s="112">
        <v>47.5</v>
      </c>
      <c r="W194" s="112">
        <v>60</v>
      </c>
      <c r="X194" s="112">
        <v>45</v>
      </c>
      <c r="Y194" s="12">
        <v>60</v>
      </c>
      <c r="Z194" s="12">
        <v>0</v>
      </c>
      <c r="AA194" s="12">
        <v>0</v>
      </c>
      <c r="AB194" s="112">
        <v>0</v>
      </c>
      <c r="AC194" s="112">
        <v>0</v>
      </c>
      <c r="AD194" s="112">
        <v>0</v>
      </c>
      <c r="AE194" s="112">
        <v>0</v>
      </c>
      <c r="AF194" s="112">
        <v>0</v>
      </c>
      <c r="AG194" s="112">
        <v>0</v>
      </c>
    </row>
    <row r="195" s="10" customFormat="1" ht="17.5" spans="1:33">
      <c r="A195" s="107"/>
      <c r="B195" s="71"/>
      <c r="C195" s="70"/>
      <c r="D195" s="72"/>
      <c r="E195" s="73" t="s">
        <v>452</v>
      </c>
      <c r="F195" s="70" t="s">
        <v>457</v>
      </c>
      <c r="G195" s="110"/>
      <c r="H195" s="75">
        <v>1</v>
      </c>
      <c r="I195" s="75">
        <v>0</v>
      </c>
      <c r="J195" s="75">
        <v>0</v>
      </c>
      <c r="K195" s="75">
        <v>1</v>
      </c>
      <c r="L195" s="75">
        <v>0</v>
      </c>
      <c r="M195" s="75">
        <v>0</v>
      </c>
      <c r="N195" s="75"/>
      <c r="O195" s="110">
        <v>50</v>
      </c>
      <c r="P195" s="110">
        <v>52</v>
      </c>
      <c r="Q195" s="110" t="s">
        <v>926</v>
      </c>
      <c r="R195" s="110">
        <v>0</v>
      </c>
      <c r="S195" s="110">
        <v>0</v>
      </c>
      <c r="T195" s="110">
        <v>0</v>
      </c>
      <c r="U195" s="110">
        <v>0</v>
      </c>
      <c r="V195" s="110">
        <v>47.5</v>
      </c>
      <c r="W195" s="110" t="s">
        <v>926</v>
      </c>
      <c r="X195" s="110">
        <v>0</v>
      </c>
      <c r="Y195" s="10">
        <v>0</v>
      </c>
      <c r="Z195" s="10">
        <v>0</v>
      </c>
      <c r="AA195" s="10">
        <v>0</v>
      </c>
      <c r="AB195" s="110">
        <v>0</v>
      </c>
      <c r="AC195" s="110">
        <v>0</v>
      </c>
      <c r="AD195" s="110">
        <v>0</v>
      </c>
      <c r="AE195" s="110">
        <v>0</v>
      </c>
      <c r="AF195" s="110">
        <v>0</v>
      </c>
      <c r="AG195" s="110">
        <v>0</v>
      </c>
    </row>
    <row r="196" s="19" customFormat="1" ht="17.5" spans="1:33">
      <c r="A196" s="57">
        <f>A194</f>
        <v>608</v>
      </c>
      <c r="B196" s="58" t="s">
        <v>450</v>
      </c>
      <c r="C196" s="59" t="s">
        <v>451</v>
      </c>
      <c r="D196" s="60" t="s">
        <v>126</v>
      </c>
      <c r="E196" s="61" t="s">
        <v>452</v>
      </c>
      <c r="F196" s="59" t="s">
        <v>457</v>
      </c>
      <c r="G196" s="223"/>
      <c r="H196" s="119">
        <v>1</v>
      </c>
      <c r="I196" s="119">
        <v>0</v>
      </c>
      <c r="J196" s="119">
        <v>0</v>
      </c>
      <c r="K196" s="119">
        <v>1</v>
      </c>
      <c r="L196" s="119">
        <v>0</v>
      </c>
      <c r="M196" s="119">
        <v>0</v>
      </c>
      <c r="N196" s="119">
        <f t="shared" si="23"/>
        <v>9</v>
      </c>
      <c r="O196" s="223">
        <v>50</v>
      </c>
      <c r="P196" s="223">
        <v>52</v>
      </c>
      <c r="Q196" s="223">
        <v>450</v>
      </c>
      <c r="R196" s="223">
        <v>52</v>
      </c>
      <c r="S196" s="223">
        <v>500</v>
      </c>
      <c r="T196" s="223">
        <v>0</v>
      </c>
      <c r="U196" s="223">
        <v>0</v>
      </c>
      <c r="V196" s="223">
        <v>47.5</v>
      </c>
      <c r="W196" s="223">
        <v>450</v>
      </c>
      <c r="X196" s="223">
        <v>47.5</v>
      </c>
      <c r="Y196" s="19">
        <v>500</v>
      </c>
      <c r="Z196" s="19">
        <v>0</v>
      </c>
      <c r="AA196" s="19">
        <v>0</v>
      </c>
      <c r="AB196" s="223">
        <v>0</v>
      </c>
      <c r="AC196" s="223">
        <v>0</v>
      </c>
      <c r="AD196" s="223">
        <v>0</v>
      </c>
      <c r="AE196" s="223">
        <v>0</v>
      </c>
      <c r="AF196" s="223">
        <v>0</v>
      </c>
      <c r="AG196" s="223">
        <v>0</v>
      </c>
    </row>
    <row r="197" s="10" customFormat="1" ht="17.5" spans="1:33">
      <c r="A197" s="107"/>
      <c r="B197" s="71"/>
      <c r="C197" s="70"/>
      <c r="D197" s="72"/>
      <c r="E197" s="73" t="s">
        <v>452</v>
      </c>
      <c r="F197" s="70" t="s">
        <v>458</v>
      </c>
      <c r="G197" s="110"/>
      <c r="H197" s="75">
        <v>1</v>
      </c>
      <c r="I197" s="75">
        <v>0</v>
      </c>
      <c r="J197" s="75">
        <v>0</v>
      </c>
      <c r="K197" s="75">
        <v>1</v>
      </c>
      <c r="L197" s="75">
        <v>0</v>
      </c>
      <c r="M197" s="75">
        <v>0</v>
      </c>
      <c r="N197" s="75"/>
      <c r="O197" s="110">
        <v>50</v>
      </c>
      <c r="P197" s="110">
        <v>51.5</v>
      </c>
      <c r="Q197" s="110" t="s">
        <v>704</v>
      </c>
      <c r="R197" s="110">
        <v>0</v>
      </c>
      <c r="S197" s="110">
        <v>0</v>
      </c>
      <c r="T197" s="110">
        <v>0</v>
      </c>
      <c r="U197" s="110">
        <v>0</v>
      </c>
      <c r="V197" s="110">
        <v>47.5</v>
      </c>
      <c r="W197" s="110" t="s">
        <v>704</v>
      </c>
      <c r="X197" s="110">
        <v>0</v>
      </c>
      <c r="Y197" s="10">
        <v>0</v>
      </c>
      <c r="Z197" s="10">
        <v>0</v>
      </c>
      <c r="AA197" s="10">
        <v>0</v>
      </c>
      <c r="AB197" s="110">
        <v>0</v>
      </c>
      <c r="AC197" s="110">
        <v>0</v>
      </c>
      <c r="AD197" s="110">
        <v>0</v>
      </c>
      <c r="AE197" s="110">
        <v>0</v>
      </c>
      <c r="AF197" s="110">
        <v>0</v>
      </c>
      <c r="AG197" s="110">
        <v>0</v>
      </c>
    </row>
    <row r="198" s="19" customFormat="1" ht="17.5" spans="1:33">
      <c r="A198" s="57">
        <f>A196</f>
        <v>608</v>
      </c>
      <c r="B198" s="58" t="s">
        <v>450</v>
      </c>
      <c r="C198" s="59" t="s">
        <v>451</v>
      </c>
      <c r="D198" s="60" t="s">
        <v>129</v>
      </c>
      <c r="E198" s="61" t="s">
        <v>452</v>
      </c>
      <c r="F198" s="59" t="s">
        <v>458</v>
      </c>
      <c r="G198" s="223"/>
      <c r="H198" s="119">
        <v>1</v>
      </c>
      <c r="I198" s="119">
        <v>0</v>
      </c>
      <c r="J198" s="119">
        <v>0</v>
      </c>
      <c r="K198" s="119">
        <v>1</v>
      </c>
      <c r="L198" s="119">
        <v>0</v>
      </c>
      <c r="M198" s="119">
        <v>0</v>
      </c>
      <c r="N198" s="119">
        <f t="shared" si="23"/>
        <v>9</v>
      </c>
      <c r="O198" s="223">
        <v>50</v>
      </c>
      <c r="P198" s="223">
        <v>51.5</v>
      </c>
      <c r="Q198" s="223">
        <v>80</v>
      </c>
      <c r="R198" s="223">
        <v>51.5</v>
      </c>
      <c r="S198" s="223">
        <v>100</v>
      </c>
      <c r="T198" s="223">
        <v>0</v>
      </c>
      <c r="U198" s="223">
        <v>0</v>
      </c>
      <c r="V198" s="223">
        <v>47.5</v>
      </c>
      <c r="W198" s="223">
        <v>80</v>
      </c>
      <c r="X198" s="223">
        <v>47.5</v>
      </c>
      <c r="Y198" s="19">
        <v>100</v>
      </c>
      <c r="Z198" s="19">
        <v>0</v>
      </c>
      <c r="AA198" s="19">
        <v>0</v>
      </c>
      <c r="AB198" s="223">
        <v>0</v>
      </c>
      <c r="AC198" s="223">
        <v>0</v>
      </c>
      <c r="AD198" s="223">
        <v>0</v>
      </c>
      <c r="AE198" s="223">
        <v>0</v>
      </c>
      <c r="AF198" s="223">
        <v>0</v>
      </c>
      <c r="AG198" s="223">
        <v>0</v>
      </c>
    </row>
    <row r="199" s="2" customFormat="1" ht="17.5" spans="1:33">
      <c r="A199" s="45"/>
      <c r="B199" s="35"/>
      <c r="C199" s="34"/>
      <c r="D199" s="36"/>
      <c r="E199" s="37"/>
      <c r="F199" s="34"/>
      <c r="G199" s="222"/>
      <c r="H199" s="49">
        <v>1</v>
      </c>
      <c r="I199" s="49">
        <v>0</v>
      </c>
      <c r="J199" s="49">
        <v>0</v>
      </c>
      <c r="K199" s="49">
        <v>1</v>
      </c>
      <c r="L199" s="49">
        <v>0</v>
      </c>
      <c r="M199" s="49">
        <v>0</v>
      </c>
      <c r="N199" s="49"/>
      <c r="O199" s="222">
        <v>50</v>
      </c>
      <c r="P199" s="222" t="s">
        <v>927</v>
      </c>
      <c r="Q199" s="222" t="s">
        <v>744</v>
      </c>
      <c r="R199" s="49" t="s">
        <v>181</v>
      </c>
      <c r="S199" s="49" t="s">
        <v>181</v>
      </c>
      <c r="T199" s="49" t="s">
        <v>181</v>
      </c>
      <c r="U199" s="49" t="s">
        <v>181</v>
      </c>
      <c r="V199" s="222" t="s">
        <v>928</v>
      </c>
      <c r="W199" s="222" t="s">
        <v>744</v>
      </c>
      <c r="X199" s="49" t="s">
        <v>181</v>
      </c>
      <c r="Y199" s="49" t="s">
        <v>181</v>
      </c>
      <c r="Z199" s="49" t="s">
        <v>181</v>
      </c>
      <c r="AA199" s="49" t="s">
        <v>181</v>
      </c>
      <c r="AB199" s="222">
        <v>0</v>
      </c>
      <c r="AC199" s="222">
        <v>0</v>
      </c>
      <c r="AD199" s="222">
        <v>0</v>
      </c>
      <c r="AE199" s="222">
        <v>0</v>
      </c>
      <c r="AF199" s="222">
        <v>0</v>
      </c>
      <c r="AG199" s="222">
        <v>0</v>
      </c>
    </row>
    <row r="200" s="20" customFormat="1" ht="17.5" spans="1:33">
      <c r="A200" s="200">
        <f>A4</f>
        <v>608</v>
      </c>
      <c r="B200" s="184" t="s">
        <v>459</v>
      </c>
      <c r="C200" s="201" t="s">
        <v>460</v>
      </c>
      <c r="D200" s="186" t="s">
        <v>109</v>
      </c>
      <c r="E200" s="187" t="s">
        <v>461</v>
      </c>
      <c r="F200" s="201" t="s">
        <v>462</v>
      </c>
      <c r="H200" s="20">
        <v>1</v>
      </c>
      <c r="I200" s="20">
        <v>0</v>
      </c>
      <c r="J200" s="20">
        <v>0</v>
      </c>
      <c r="K200" s="20">
        <v>1</v>
      </c>
      <c r="L200" s="20">
        <v>0</v>
      </c>
      <c r="M200" s="20">
        <v>0</v>
      </c>
      <c r="N200" s="20">
        <f t="shared" si="23"/>
        <v>9</v>
      </c>
      <c r="O200" s="20">
        <v>50</v>
      </c>
      <c r="P200" s="20">
        <v>52</v>
      </c>
      <c r="Q200" s="20">
        <v>200</v>
      </c>
      <c r="R200" s="20">
        <v>0</v>
      </c>
      <c r="S200" s="20">
        <v>0</v>
      </c>
      <c r="T200" s="20">
        <v>0</v>
      </c>
      <c r="U200" s="20">
        <v>0</v>
      </c>
      <c r="V200" s="20">
        <v>47</v>
      </c>
      <c r="W200" s="20">
        <v>200</v>
      </c>
      <c r="X200" s="20">
        <v>0</v>
      </c>
      <c r="Y200" s="20">
        <v>0</v>
      </c>
      <c r="Z200" s="20">
        <v>0</v>
      </c>
      <c r="AA200" s="20">
        <v>0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</row>
    <row r="201" ht="17.5" spans="1:33">
      <c r="A201" s="31">
        <f>A192</f>
        <v>608</v>
      </c>
      <c r="B201" s="40" t="s">
        <v>463</v>
      </c>
      <c r="C201" s="31"/>
      <c r="D201" s="41"/>
      <c r="E201" s="42"/>
      <c r="F201" s="42"/>
      <c r="G201" s="171"/>
      <c r="H201" s="202"/>
      <c r="I201" s="202"/>
      <c r="J201" s="380"/>
      <c r="K201" s="380"/>
      <c r="L201" s="380"/>
      <c r="M201" s="380"/>
      <c r="N201" s="380"/>
      <c r="O201" s="112"/>
      <c r="P201" s="112"/>
      <c r="Q201" s="112"/>
      <c r="R201" s="112"/>
      <c r="S201" s="112"/>
      <c r="T201" s="112"/>
      <c r="U201" s="112"/>
      <c r="V201" s="112"/>
      <c r="W201" s="112"/>
      <c r="X201" s="112"/>
      <c r="Y201" s="12"/>
      <c r="Z201" s="12"/>
      <c r="AA201" s="12"/>
      <c r="AB201" s="112">
        <v>0</v>
      </c>
      <c r="AC201" s="112">
        <v>0</v>
      </c>
      <c r="AD201" s="112">
        <v>0</v>
      </c>
      <c r="AE201" s="112">
        <v>0</v>
      </c>
      <c r="AF201" s="112">
        <v>0</v>
      </c>
      <c r="AG201" s="112">
        <v>0</v>
      </c>
    </row>
    <row r="202" ht="17.5" spans="1:33">
      <c r="A202" s="31">
        <f>A201</f>
        <v>608</v>
      </c>
      <c r="B202" s="40" t="s">
        <v>464</v>
      </c>
      <c r="C202" s="31" t="s">
        <v>465</v>
      </c>
      <c r="D202" s="41" t="s">
        <v>109</v>
      </c>
      <c r="E202" s="42" t="s">
        <v>466</v>
      </c>
      <c r="F202" s="42" t="s">
        <v>465</v>
      </c>
      <c r="G202" s="171"/>
      <c r="H202" s="21">
        <v>1</v>
      </c>
      <c r="I202" s="21">
        <v>1</v>
      </c>
      <c r="J202" s="21">
        <v>0</v>
      </c>
      <c r="K202" s="21">
        <v>1</v>
      </c>
      <c r="L202" s="21">
        <v>1</v>
      </c>
      <c r="M202" s="21">
        <v>0</v>
      </c>
      <c r="N202" s="21">
        <f t="shared" ref="N202:N228" si="24">H202+I202*2+J202*4+K202*8+L202*16+M202*32</f>
        <v>27</v>
      </c>
      <c r="O202" s="112">
        <v>50</v>
      </c>
      <c r="P202" s="112">
        <v>54.5</v>
      </c>
      <c r="Q202" s="112">
        <v>140</v>
      </c>
      <c r="R202" s="112">
        <v>55</v>
      </c>
      <c r="S202" s="112">
        <v>60</v>
      </c>
      <c r="T202" s="112">
        <v>0</v>
      </c>
      <c r="U202" s="112">
        <v>0</v>
      </c>
      <c r="V202" s="112">
        <v>45.5</v>
      </c>
      <c r="W202" s="112">
        <v>140</v>
      </c>
      <c r="X202" s="112">
        <v>45</v>
      </c>
      <c r="Y202" s="12">
        <v>60</v>
      </c>
      <c r="Z202" s="12">
        <v>0</v>
      </c>
      <c r="AA202" s="12">
        <v>0</v>
      </c>
      <c r="AB202" s="112">
        <v>0</v>
      </c>
      <c r="AC202" s="112">
        <v>0</v>
      </c>
      <c r="AD202" s="112">
        <v>0</v>
      </c>
      <c r="AE202" s="112">
        <v>0</v>
      </c>
      <c r="AF202" s="112">
        <v>0</v>
      </c>
      <c r="AG202" s="112">
        <v>0</v>
      </c>
    </row>
    <row r="203" ht="17.5" spans="1:33">
      <c r="A203" s="31">
        <f>A202</f>
        <v>608</v>
      </c>
      <c r="B203" s="40" t="s">
        <v>472</v>
      </c>
      <c r="C203" s="31"/>
      <c r="D203" s="41" t="s">
        <v>109</v>
      </c>
      <c r="E203" s="42" t="s">
        <v>468</v>
      </c>
      <c r="F203" s="42" t="s">
        <v>467</v>
      </c>
      <c r="G203" s="171"/>
      <c r="H203" s="21"/>
      <c r="I203" s="21"/>
      <c r="J203" s="21">
        <v>0</v>
      </c>
      <c r="K203" s="21"/>
      <c r="L203" s="21"/>
      <c r="M203" s="21">
        <v>0</v>
      </c>
      <c r="N203" s="21">
        <f t="shared" si="24"/>
        <v>0</v>
      </c>
      <c r="O203" s="112"/>
      <c r="P203" s="112"/>
      <c r="Q203" s="112"/>
      <c r="R203" s="112"/>
      <c r="S203" s="112"/>
      <c r="T203" s="112"/>
      <c r="U203" s="112"/>
      <c r="V203" s="112"/>
      <c r="W203" s="112"/>
      <c r="X203" s="112"/>
      <c r="Y203" s="12"/>
      <c r="Z203" s="12"/>
      <c r="AA203" s="12"/>
      <c r="AB203" s="112">
        <v>0</v>
      </c>
      <c r="AC203" s="112">
        <v>0</v>
      </c>
      <c r="AD203" s="112">
        <v>0</v>
      </c>
      <c r="AE203" s="112">
        <v>0</v>
      </c>
      <c r="AF203" s="112">
        <v>0</v>
      </c>
      <c r="AG203" s="112">
        <v>0</v>
      </c>
    </row>
    <row r="204" s="6" customFormat="1" ht="17.5" spans="1:33">
      <c r="A204" s="62"/>
      <c r="B204" s="63"/>
      <c r="C204" s="62"/>
      <c r="D204" s="64"/>
      <c r="E204" s="65"/>
      <c r="F204" s="65" t="s">
        <v>746</v>
      </c>
      <c r="G204" s="225"/>
      <c r="H204" s="8">
        <v>1</v>
      </c>
      <c r="I204" s="8">
        <v>1</v>
      </c>
      <c r="J204" s="8">
        <v>0</v>
      </c>
      <c r="K204" s="8">
        <v>1</v>
      </c>
      <c r="L204" s="8">
        <v>1</v>
      </c>
      <c r="M204" s="8">
        <v>0</v>
      </c>
      <c r="N204" s="8">
        <f t="shared" si="24"/>
        <v>27</v>
      </c>
      <c r="O204" s="225">
        <v>50</v>
      </c>
      <c r="P204" s="225" t="s">
        <v>929</v>
      </c>
      <c r="Q204" s="225" t="s">
        <v>751</v>
      </c>
      <c r="R204" s="225" t="s">
        <v>930</v>
      </c>
      <c r="S204" s="225" t="s">
        <v>719</v>
      </c>
      <c r="T204" s="225" t="s">
        <v>181</v>
      </c>
      <c r="U204" s="225" t="s">
        <v>181</v>
      </c>
      <c r="V204" s="225" t="s">
        <v>931</v>
      </c>
      <c r="W204" s="225" t="s">
        <v>751</v>
      </c>
      <c r="X204" s="225" t="s">
        <v>922</v>
      </c>
      <c r="Y204" s="6" t="s">
        <v>719</v>
      </c>
      <c r="Z204" s="6" t="s">
        <v>181</v>
      </c>
      <c r="AA204" s="6" t="s">
        <v>181</v>
      </c>
      <c r="AB204" s="225">
        <v>0</v>
      </c>
      <c r="AC204" s="225">
        <v>0</v>
      </c>
      <c r="AD204" s="225">
        <v>0</v>
      </c>
      <c r="AE204" s="225">
        <v>0</v>
      </c>
      <c r="AF204" s="225">
        <v>0</v>
      </c>
      <c r="AG204" s="225">
        <v>0</v>
      </c>
    </row>
    <row r="205" ht="17.5" spans="1:33">
      <c r="A205" s="31">
        <f>A203</f>
        <v>608</v>
      </c>
      <c r="B205" s="40" t="s">
        <v>472</v>
      </c>
      <c r="C205" s="31" t="s">
        <v>467</v>
      </c>
      <c r="D205" s="41" t="s">
        <v>120</v>
      </c>
      <c r="E205" s="42" t="s">
        <v>473</v>
      </c>
      <c r="F205" s="42" t="s">
        <v>474</v>
      </c>
      <c r="G205" s="171"/>
      <c r="H205" s="21">
        <v>1</v>
      </c>
      <c r="I205" s="21">
        <v>1</v>
      </c>
      <c r="J205" s="21">
        <v>0</v>
      </c>
      <c r="K205" s="21">
        <v>1</v>
      </c>
      <c r="L205" s="21">
        <v>1</v>
      </c>
      <c r="M205" s="21">
        <v>0</v>
      </c>
      <c r="N205" s="21">
        <f t="shared" si="24"/>
        <v>27</v>
      </c>
      <c r="O205" s="112">
        <v>50</v>
      </c>
      <c r="P205" s="112">
        <v>51.6</v>
      </c>
      <c r="Q205" s="112">
        <v>100</v>
      </c>
      <c r="R205" s="112">
        <v>52</v>
      </c>
      <c r="S205" s="112">
        <v>60</v>
      </c>
      <c r="T205" s="112"/>
      <c r="U205" s="112"/>
      <c r="V205" s="112">
        <v>47.5</v>
      </c>
      <c r="W205" s="112">
        <v>100</v>
      </c>
      <c r="X205" s="112">
        <v>45</v>
      </c>
      <c r="Y205" s="12">
        <v>60</v>
      </c>
      <c r="Z205" s="12"/>
      <c r="AA205" s="12"/>
      <c r="AB205" s="112">
        <v>0</v>
      </c>
      <c r="AC205" s="112">
        <v>0</v>
      </c>
      <c r="AD205" s="112">
        <v>0</v>
      </c>
      <c r="AE205" s="112">
        <v>0</v>
      </c>
      <c r="AF205" s="112">
        <v>0</v>
      </c>
      <c r="AG205" s="112">
        <v>0</v>
      </c>
    </row>
    <row r="206" s="6" customFormat="1" ht="17.5" spans="1:33">
      <c r="A206" s="62"/>
      <c r="B206" s="63"/>
      <c r="C206" s="62"/>
      <c r="D206" s="64"/>
      <c r="E206" s="65"/>
      <c r="F206" s="65" t="s">
        <v>475</v>
      </c>
      <c r="G206" s="225"/>
      <c r="H206" s="8">
        <v>1</v>
      </c>
      <c r="I206" s="8">
        <v>1</v>
      </c>
      <c r="J206" s="8">
        <v>0</v>
      </c>
      <c r="K206" s="8">
        <v>1</v>
      </c>
      <c r="L206" s="8">
        <v>1</v>
      </c>
      <c r="M206" s="8">
        <v>0</v>
      </c>
      <c r="N206" s="8">
        <f t="shared" si="24"/>
        <v>27</v>
      </c>
      <c r="O206" s="225">
        <v>60</v>
      </c>
      <c r="P206" s="225" t="s">
        <v>919</v>
      </c>
      <c r="Q206" s="225" t="s">
        <v>744</v>
      </c>
      <c r="R206" s="225" t="s">
        <v>932</v>
      </c>
      <c r="S206" s="225" t="s">
        <v>719</v>
      </c>
      <c r="T206" s="225" t="s">
        <v>181</v>
      </c>
      <c r="U206" s="225" t="s">
        <v>181</v>
      </c>
      <c r="V206" s="225" t="s">
        <v>920</v>
      </c>
      <c r="W206" s="225" t="s">
        <v>743</v>
      </c>
      <c r="X206" s="225" t="s">
        <v>933</v>
      </c>
      <c r="Y206" s="6" t="s">
        <v>719</v>
      </c>
      <c r="Z206" s="6" t="s">
        <v>181</v>
      </c>
      <c r="AA206" s="6" t="s">
        <v>181</v>
      </c>
      <c r="AB206" s="225">
        <v>0</v>
      </c>
      <c r="AC206" s="225">
        <v>0</v>
      </c>
      <c r="AD206" s="225">
        <v>0</v>
      </c>
      <c r="AE206" s="225">
        <v>0</v>
      </c>
      <c r="AF206" s="225">
        <v>0</v>
      </c>
      <c r="AG206" s="225">
        <v>0</v>
      </c>
    </row>
    <row r="207" ht="17.5" spans="1:33">
      <c r="A207" s="31">
        <f>A205</f>
        <v>608</v>
      </c>
      <c r="B207" s="40" t="s">
        <v>476</v>
      </c>
      <c r="C207" s="31" t="s">
        <v>477</v>
      </c>
      <c r="D207" s="41" t="s">
        <v>109</v>
      </c>
      <c r="E207" s="42" t="s">
        <v>478</v>
      </c>
      <c r="F207" s="42" t="s">
        <v>477</v>
      </c>
      <c r="G207" s="171"/>
      <c r="H207" s="21">
        <v>1</v>
      </c>
      <c r="I207" s="21">
        <v>1</v>
      </c>
      <c r="J207" s="21">
        <v>0</v>
      </c>
      <c r="K207" s="21">
        <v>1</v>
      </c>
      <c r="L207" s="21">
        <v>1</v>
      </c>
      <c r="M207" s="21">
        <v>0</v>
      </c>
      <c r="N207" s="21">
        <f t="shared" si="24"/>
        <v>27</v>
      </c>
      <c r="O207" s="112">
        <v>60</v>
      </c>
      <c r="P207" s="112">
        <v>62</v>
      </c>
      <c r="Q207" s="112">
        <v>200</v>
      </c>
      <c r="R207" s="112">
        <v>65</v>
      </c>
      <c r="S207" s="112">
        <v>60</v>
      </c>
      <c r="T207" s="112">
        <v>0</v>
      </c>
      <c r="U207" s="112">
        <v>0</v>
      </c>
      <c r="V207" s="112">
        <v>57.5</v>
      </c>
      <c r="W207" s="112">
        <v>2000</v>
      </c>
      <c r="X207" s="112">
        <v>54</v>
      </c>
      <c r="Y207" s="12">
        <v>60</v>
      </c>
      <c r="Z207" s="12">
        <v>0</v>
      </c>
      <c r="AA207" s="12">
        <v>0</v>
      </c>
      <c r="AB207" s="112">
        <v>0</v>
      </c>
      <c r="AC207" s="112">
        <v>0</v>
      </c>
      <c r="AD207" s="112">
        <v>0</v>
      </c>
      <c r="AE207" s="112">
        <v>0</v>
      </c>
      <c r="AF207" s="112">
        <v>0</v>
      </c>
      <c r="AG207" s="112">
        <v>0</v>
      </c>
    </row>
    <row r="208" ht="17.5" spans="1:33">
      <c r="A208" s="31">
        <f>A207</f>
        <v>608</v>
      </c>
      <c r="B208" s="40" t="s">
        <v>479</v>
      </c>
      <c r="C208" s="31"/>
      <c r="D208" s="41"/>
      <c r="E208" s="42"/>
      <c r="F208" s="42"/>
      <c r="G208" s="171"/>
      <c r="H208" s="202"/>
      <c r="I208" s="202"/>
      <c r="J208" s="380"/>
      <c r="K208" s="380"/>
      <c r="L208" s="380"/>
      <c r="M208" s="380"/>
      <c r="N208" s="380">
        <f t="shared" si="24"/>
        <v>0</v>
      </c>
      <c r="O208" s="112"/>
      <c r="P208" s="112"/>
      <c r="Q208" s="112"/>
      <c r="R208" s="112"/>
      <c r="S208" s="112"/>
      <c r="T208" s="112">
        <v>0</v>
      </c>
      <c r="U208" s="112">
        <v>0</v>
      </c>
      <c r="V208" s="112"/>
      <c r="W208" s="112"/>
      <c r="X208" s="112"/>
      <c r="Y208" s="12"/>
      <c r="Z208" s="12"/>
      <c r="AA208" s="12"/>
      <c r="AB208" s="112">
        <v>0</v>
      </c>
      <c r="AC208" s="112">
        <v>0</v>
      </c>
      <c r="AD208" s="112">
        <v>0</v>
      </c>
      <c r="AE208" s="112">
        <v>0</v>
      </c>
      <c r="AF208" s="112">
        <v>0</v>
      </c>
      <c r="AG208" s="112">
        <v>0</v>
      </c>
    </row>
    <row r="209" ht="17.5" spans="1:33">
      <c r="A209" s="31">
        <f>A208</f>
        <v>608</v>
      </c>
      <c r="B209" s="40" t="s">
        <v>480</v>
      </c>
      <c r="C209" s="31" t="s">
        <v>481</v>
      </c>
      <c r="D209" s="41" t="s">
        <v>109</v>
      </c>
      <c r="E209" s="42" t="s">
        <v>482</v>
      </c>
      <c r="F209" s="42" t="s">
        <v>483</v>
      </c>
      <c r="G209" s="171"/>
      <c r="H209" s="21">
        <v>1</v>
      </c>
      <c r="I209" s="21">
        <v>1</v>
      </c>
      <c r="J209" s="21">
        <v>0</v>
      </c>
      <c r="K209" s="21">
        <v>1</v>
      </c>
      <c r="L209" s="21">
        <v>1</v>
      </c>
      <c r="M209" s="21">
        <v>0</v>
      </c>
      <c r="N209" s="21">
        <f t="shared" si="24"/>
        <v>27</v>
      </c>
      <c r="O209" s="112">
        <v>60</v>
      </c>
      <c r="P209" s="112">
        <v>64.5</v>
      </c>
      <c r="Q209" s="112">
        <v>140</v>
      </c>
      <c r="R209" s="112">
        <v>65</v>
      </c>
      <c r="S209" s="112">
        <v>60</v>
      </c>
      <c r="T209" s="112">
        <v>0</v>
      </c>
      <c r="U209" s="112">
        <v>0</v>
      </c>
      <c r="V209" s="112">
        <v>55.5</v>
      </c>
      <c r="W209" s="112">
        <v>140</v>
      </c>
      <c r="X209" s="112">
        <v>55</v>
      </c>
      <c r="Y209" s="12">
        <v>60</v>
      </c>
      <c r="Z209" s="12">
        <v>0</v>
      </c>
      <c r="AA209" s="12">
        <v>0</v>
      </c>
      <c r="AB209" s="112">
        <v>0</v>
      </c>
      <c r="AC209" s="112">
        <v>0</v>
      </c>
      <c r="AD209" s="112">
        <v>0</v>
      </c>
      <c r="AE209" s="112">
        <v>0</v>
      </c>
      <c r="AF209" s="112">
        <v>0</v>
      </c>
      <c r="AG209" s="112">
        <v>0</v>
      </c>
    </row>
    <row r="210" ht="17.5" spans="1:33">
      <c r="A210" s="31"/>
      <c r="B210" s="40"/>
      <c r="C210" s="31"/>
      <c r="D210" s="41"/>
      <c r="E210" s="42"/>
      <c r="F210" s="42"/>
      <c r="G210" s="171"/>
      <c r="H210" s="21"/>
      <c r="I210" s="21"/>
      <c r="J210" s="21"/>
      <c r="K210" s="21"/>
      <c r="L210" s="21"/>
      <c r="M210" s="21"/>
      <c r="N210" s="21"/>
      <c r="O210" s="112"/>
      <c r="P210" s="112"/>
      <c r="Q210" s="112"/>
      <c r="R210" s="112"/>
      <c r="S210" s="112"/>
      <c r="T210" s="112"/>
      <c r="U210" s="112"/>
      <c r="V210" s="112"/>
      <c r="W210" s="112"/>
      <c r="X210" s="112"/>
      <c r="Y210" s="12"/>
      <c r="Z210" s="12"/>
      <c r="AA210" s="12"/>
      <c r="AB210" s="112">
        <v>0</v>
      </c>
      <c r="AC210" s="112">
        <v>0</v>
      </c>
      <c r="AD210" s="112">
        <v>0</v>
      </c>
      <c r="AE210" s="112">
        <v>0</v>
      </c>
      <c r="AF210" s="112">
        <v>0</v>
      </c>
      <c r="AG210" s="112">
        <v>0</v>
      </c>
    </row>
    <row r="211" ht="17.5" spans="1:33">
      <c r="A211" s="31">
        <f>A209</f>
        <v>608</v>
      </c>
      <c r="B211" s="40" t="s">
        <v>480</v>
      </c>
      <c r="C211" s="31" t="s">
        <v>484</v>
      </c>
      <c r="D211" s="41" t="s">
        <v>120</v>
      </c>
      <c r="E211" s="42" t="s">
        <v>485</v>
      </c>
      <c r="F211" s="42" t="s">
        <v>934</v>
      </c>
      <c r="G211" s="171"/>
      <c r="H211" s="21">
        <v>1</v>
      </c>
      <c r="I211" s="21">
        <v>1</v>
      </c>
      <c r="J211" s="21">
        <v>0</v>
      </c>
      <c r="K211" s="21">
        <v>1</v>
      </c>
      <c r="L211" s="21">
        <v>1</v>
      </c>
      <c r="M211" s="21">
        <v>0</v>
      </c>
      <c r="N211" s="21">
        <f t="shared" si="24"/>
        <v>27</v>
      </c>
      <c r="O211" s="112">
        <v>60</v>
      </c>
      <c r="P211" s="112">
        <v>64.5</v>
      </c>
      <c r="Q211" s="112">
        <v>140</v>
      </c>
      <c r="R211" s="112">
        <v>65</v>
      </c>
      <c r="S211" s="112">
        <v>60</v>
      </c>
      <c r="T211" s="112">
        <v>0</v>
      </c>
      <c r="U211" s="112">
        <v>0</v>
      </c>
      <c r="V211" s="112">
        <v>55.5</v>
      </c>
      <c r="W211" s="112">
        <v>140</v>
      </c>
      <c r="X211" s="112">
        <v>55</v>
      </c>
      <c r="Y211" s="12">
        <v>60</v>
      </c>
      <c r="Z211" s="12">
        <v>0</v>
      </c>
      <c r="AA211" s="12">
        <v>0</v>
      </c>
      <c r="AB211" s="112">
        <v>0</v>
      </c>
      <c r="AC211" s="112">
        <v>0</v>
      </c>
      <c r="AD211" s="112">
        <v>0</v>
      </c>
      <c r="AE211" s="112">
        <v>0</v>
      </c>
      <c r="AF211" s="112">
        <v>0</v>
      </c>
      <c r="AG211" s="112">
        <v>0</v>
      </c>
    </row>
    <row r="212" ht="17.5" spans="1:33">
      <c r="A212" s="31"/>
      <c r="B212" s="40"/>
      <c r="C212" s="31"/>
      <c r="D212" s="72"/>
      <c r="E212" s="73"/>
      <c r="F212" s="73"/>
      <c r="G212" s="110" t="s">
        <v>487</v>
      </c>
      <c r="H212" s="75">
        <v>1</v>
      </c>
      <c r="I212" s="75">
        <v>1</v>
      </c>
      <c r="J212" s="75">
        <v>0</v>
      </c>
      <c r="K212" s="75">
        <v>1</v>
      </c>
      <c r="L212" s="75">
        <v>1</v>
      </c>
      <c r="M212" s="75">
        <v>0</v>
      </c>
      <c r="N212" s="75">
        <f t="shared" si="24"/>
        <v>27</v>
      </c>
      <c r="O212" s="110">
        <v>50</v>
      </c>
      <c r="P212" s="110">
        <v>52</v>
      </c>
      <c r="Q212" s="110" t="s">
        <v>935</v>
      </c>
      <c r="R212" s="251" t="s">
        <v>181</v>
      </c>
      <c r="S212" s="110" t="s">
        <v>936</v>
      </c>
      <c r="T212" s="251" t="s">
        <v>181</v>
      </c>
      <c r="U212" s="251" t="s">
        <v>181</v>
      </c>
      <c r="V212" s="110">
        <v>47.5</v>
      </c>
      <c r="W212" s="110" t="s">
        <v>935</v>
      </c>
      <c r="X212" s="110">
        <v>47</v>
      </c>
      <c r="Y212" s="110" t="s">
        <v>936</v>
      </c>
      <c r="Z212" s="484" t="s">
        <v>181</v>
      </c>
      <c r="AA212" s="484" t="s">
        <v>181</v>
      </c>
      <c r="AB212" s="251">
        <v>0</v>
      </c>
      <c r="AC212" s="251">
        <v>0</v>
      </c>
      <c r="AD212" s="251">
        <v>0</v>
      </c>
      <c r="AE212" s="251">
        <v>0</v>
      </c>
      <c r="AF212" s="251">
        <v>0</v>
      </c>
      <c r="AG212" s="251">
        <v>0</v>
      </c>
    </row>
    <row r="213" ht="17.5" spans="1:33">
      <c r="A213" s="31">
        <f>A211</f>
        <v>608</v>
      </c>
      <c r="B213" s="40" t="s">
        <v>488</v>
      </c>
      <c r="C213" s="31" t="s">
        <v>489</v>
      </c>
      <c r="D213" s="41" t="s">
        <v>109</v>
      </c>
      <c r="E213" s="42" t="s">
        <v>490</v>
      </c>
      <c r="F213" s="44" t="s">
        <v>489</v>
      </c>
      <c r="G213" s="171"/>
      <c r="H213" s="21">
        <v>1</v>
      </c>
      <c r="I213" s="21">
        <v>1</v>
      </c>
      <c r="J213" s="21">
        <v>0</v>
      </c>
      <c r="K213" s="21">
        <v>1</v>
      </c>
      <c r="L213" s="21">
        <v>1</v>
      </c>
      <c r="M213" s="21">
        <v>0</v>
      </c>
      <c r="N213" s="21">
        <f t="shared" si="24"/>
        <v>27</v>
      </c>
      <c r="O213" s="112">
        <v>50</v>
      </c>
      <c r="P213" s="112">
        <v>52</v>
      </c>
      <c r="Q213" s="112">
        <v>18000</v>
      </c>
      <c r="R213" s="112">
        <v>52.5</v>
      </c>
      <c r="S213" s="112">
        <v>450</v>
      </c>
      <c r="T213" s="112">
        <v>0</v>
      </c>
      <c r="U213" s="112">
        <v>0</v>
      </c>
      <c r="V213" s="112">
        <v>47.5</v>
      </c>
      <c r="W213" s="112">
        <v>18000</v>
      </c>
      <c r="X213" s="112">
        <v>47</v>
      </c>
      <c r="Y213" s="12">
        <v>450</v>
      </c>
      <c r="Z213" s="12">
        <v>0</v>
      </c>
      <c r="AA213" s="12">
        <v>0</v>
      </c>
      <c r="AB213" s="112">
        <v>0</v>
      </c>
      <c r="AC213" s="112">
        <v>0</v>
      </c>
      <c r="AD213" s="112">
        <v>0</v>
      </c>
      <c r="AE213" s="112">
        <v>0</v>
      </c>
      <c r="AF213" s="112">
        <v>0</v>
      </c>
      <c r="AG213" s="112">
        <v>0</v>
      </c>
    </row>
    <row r="214" s="10" customFormat="1" ht="17.5" spans="1:33">
      <c r="A214" s="70"/>
      <c r="B214" s="71"/>
      <c r="C214" s="70"/>
      <c r="D214" s="72"/>
      <c r="E214" s="73" t="s">
        <v>351</v>
      </c>
      <c r="F214" s="73" t="s">
        <v>489</v>
      </c>
      <c r="G214" s="110" t="s">
        <v>491</v>
      </c>
      <c r="H214" s="75">
        <v>1</v>
      </c>
      <c r="I214" s="75">
        <v>0</v>
      </c>
      <c r="J214" s="75">
        <v>0</v>
      </c>
      <c r="K214" s="75">
        <v>1</v>
      </c>
      <c r="L214" s="75">
        <v>0</v>
      </c>
      <c r="M214" s="75">
        <v>0</v>
      </c>
      <c r="N214" s="75">
        <f t="shared" ref="N214" si="25">H214+I214*2+J214*4+K214*8+L214*16+M214*32</f>
        <v>9</v>
      </c>
      <c r="O214" s="110">
        <v>50</v>
      </c>
      <c r="P214" s="110">
        <v>52</v>
      </c>
      <c r="Q214" s="110" t="s">
        <v>936</v>
      </c>
      <c r="R214" s="251" t="s">
        <v>181</v>
      </c>
      <c r="S214" s="251" t="s">
        <v>181</v>
      </c>
      <c r="T214" s="251" t="s">
        <v>181</v>
      </c>
      <c r="U214" s="251" t="s">
        <v>181</v>
      </c>
      <c r="V214" s="251">
        <v>47</v>
      </c>
      <c r="W214" s="251" t="s">
        <v>936</v>
      </c>
      <c r="X214" s="251" t="s">
        <v>181</v>
      </c>
      <c r="Y214" s="484" t="s">
        <v>181</v>
      </c>
      <c r="Z214" s="484" t="s">
        <v>181</v>
      </c>
      <c r="AA214" s="484" t="s">
        <v>181</v>
      </c>
      <c r="AB214" s="251">
        <v>0</v>
      </c>
      <c r="AC214" s="251">
        <v>0</v>
      </c>
      <c r="AD214" s="251">
        <v>0</v>
      </c>
      <c r="AE214" s="251">
        <v>0</v>
      </c>
      <c r="AF214" s="251">
        <v>0</v>
      </c>
      <c r="AG214" s="251">
        <v>0</v>
      </c>
    </row>
    <row r="215" ht="17.5" spans="1:33">
      <c r="A215" s="31">
        <f>A213</f>
        <v>608</v>
      </c>
      <c r="B215" s="40" t="s">
        <v>488</v>
      </c>
      <c r="C215" s="31" t="s">
        <v>489</v>
      </c>
      <c r="D215" s="41" t="s">
        <v>120</v>
      </c>
      <c r="E215" s="42" t="s">
        <v>490</v>
      </c>
      <c r="F215" s="44" t="s">
        <v>489</v>
      </c>
      <c r="G215" s="171"/>
      <c r="H215" s="21">
        <v>1</v>
      </c>
      <c r="I215" s="21">
        <v>0</v>
      </c>
      <c r="J215" s="21">
        <v>0</v>
      </c>
      <c r="K215" s="21">
        <v>1</v>
      </c>
      <c r="L215" s="21">
        <v>0</v>
      </c>
      <c r="M215" s="21">
        <v>0</v>
      </c>
      <c r="N215" s="21">
        <f t="shared" si="24"/>
        <v>9</v>
      </c>
      <c r="O215" s="112">
        <v>50</v>
      </c>
      <c r="P215" s="112">
        <v>52</v>
      </c>
      <c r="Q215" s="112">
        <v>460</v>
      </c>
      <c r="R215" s="112">
        <v>52.5</v>
      </c>
      <c r="S215" s="112">
        <v>450</v>
      </c>
      <c r="T215" s="112">
        <v>0</v>
      </c>
      <c r="U215" s="112">
        <v>0</v>
      </c>
      <c r="V215" s="112">
        <v>47</v>
      </c>
      <c r="W215" s="112">
        <v>420</v>
      </c>
      <c r="X215" s="112">
        <v>45</v>
      </c>
      <c r="Y215" s="12">
        <v>450</v>
      </c>
      <c r="Z215" s="12">
        <v>0</v>
      </c>
      <c r="AA215" s="12">
        <v>0</v>
      </c>
      <c r="AB215" s="112">
        <v>0</v>
      </c>
      <c r="AC215" s="112">
        <v>0</v>
      </c>
      <c r="AD215" s="112">
        <v>0</v>
      </c>
      <c r="AE215" s="112">
        <v>0</v>
      </c>
      <c r="AF215" s="112">
        <v>0</v>
      </c>
      <c r="AG215" s="112">
        <v>0</v>
      </c>
    </row>
    <row r="216" ht="17.5" spans="1:33">
      <c r="A216" s="31"/>
      <c r="B216" s="40"/>
      <c r="C216" s="31"/>
      <c r="D216" s="41"/>
      <c r="E216" s="42"/>
      <c r="F216" s="42"/>
      <c r="G216" s="171"/>
      <c r="H216" s="277">
        <v>1</v>
      </c>
      <c r="I216" s="277">
        <v>0</v>
      </c>
      <c r="J216" s="277">
        <v>0</v>
      </c>
      <c r="K216" s="277">
        <v>1</v>
      </c>
      <c r="L216" s="277">
        <v>0</v>
      </c>
      <c r="M216" s="277">
        <v>0</v>
      </c>
      <c r="N216" s="277">
        <f t="shared" si="24"/>
        <v>9</v>
      </c>
      <c r="O216" s="276">
        <v>50</v>
      </c>
      <c r="P216" s="276">
        <v>52</v>
      </c>
      <c r="Q216" s="276">
        <v>1000</v>
      </c>
      <c r="R216" s="276" t="s">
        <v>181</v>
      </c>
      <c r="S216" s="276" t="s">
        <v>181</v>
      </c>
      <c r="T216" s="276" t="s">
        <v>181</v>
      </c>
      <c r="U216" s="276" t="s">
        <v>181</v>
      </c>
      <c r="V216" s="276">
        <v>48</v>
      </c>
      <c r="W216" s="276">
        <v>500</v>
      </c>
      <c r="X216" s="276" t="s">
        <v>181</v>
      </c>
      <c r="Y216" s="215" t="s">
        <v>181</v>
      </c>
      <c r="Z216" s="215" t="s">
        <v>181</v>
      </c>
      <c r="AA216" s="215" t="s">
        <v>181</v>
      </c>
      <c r="AB216" s="276">
        <v>0</v>
      </c>
      <c r="AC216" s="276">
        <v>0</v>
      </c>
      <c r="AD216" s="276">
        <v>0</v>
      </c>
      <c r="AE216" s="276">
        <v>0</v>
      </c>
      <c r="AF216" s="276">
        <v>0</v>
      </c>
      <c r="AG216" s="276">
        <v>0</v>
      </c>
    </row>
    <row r="217" ht="17.5" spans="1:33">
      <c r="A217" s="31">
        <f>A215</f>
        <v>608</v>
      </c>
      <c r="B217" s="40" t="s">
        <v>488</v>
      </c>
      <c r="C217" s="31" t="s">
        <v>493</v>
      </c>
      <c r="D217" s="41" t="s">
        <v>126</v>
      </c>
      <c r="E217" s="42" t="s">
        <v>494</v>
      </c>
      <c r="F217" s="42" t="s">
        <v>937</v>
      </c>
      <c r="G217" s="171"/>
      <c r="H217" s="21">
        <v>1</v>
      </c>
      <c r="I217" s="21">
        <v>0</v>
      </c>
      <c r="J217" s="21">
        <v>0</v>
      </c>
      <c r="K217" s="21">
        <v>1</v>
      </c>
      <c r="L217" s="21">
        <v>0</v>
      </c>
      <c r="M217" s="21">
        <v>0</v>
      </c>
      <c r="N217" s="21">
        <f t="shared" si="24"/>
        <v>9</v>
      </c>
      <c r="O217" s="112">
        <v>50</v>
      </c>
      <c r="P217" s="112">
        <v>52</v>
      </c>
      <c r="Q217" s="112">
        <v>1000</v>
      </c>
      <c r="R217" s="112">
        <v>52</v>
      </c>
      <c r="S217" s="112">
        <v>500</v>
      </c>
      <c r="T217" s="112">
        <v>0</v>
      </c>
      <c r="U217" s="112">
        <v>0</v>
      </c>
      <c r="V217" s="112">
        <v>48</v>
      </c>
      <c r="W217" s="112">
        <v>500</v>
      </c>
      <c r="X217" s="112">
        <v>47</v>
      </c>
      <c r="Y217" s="12">
        <v>500</v>
      </c>
      <c r="Z217" s="12">
        <v>0</v>
      </c>
      <c r="AA217" s="12">
        <v>0</v>
      </c>
      <c r="AB217" s="112">
        <v>0</v>
      </c>
      <c r="AC217" s="112">
        <v>0</v>
      </c>
      <c r="AD217" s="112">
        <v>0</v>
      </c>
      <c r="AE217" s="112">
        <v>0</v>
      </c>
      <c r="AF217" s="112">
        <v>0</v>
      </c>
      <c r="AG217" s="112">
        <v>0</v>
      </c>
    </row>
    <row r="218" ht="17.5" spans="1:33">
      <c r="A218" s="31"/>
      <c r="B218" s="40"/>
      <c r="C218" s="31"/>
      <c r="D218" s="41"/>
      <c r="E218" s="42"/>
      <c r="F218" s="42"/>
      <c r="G218" s="171"/>
      <c r="H218" s="277">
        <v>1</v>
      </c>
      <c r="I218" s="277">
        <v>0</v>
      </c>
      <c r="J218" s="277">
        <v>0</v>
      </c>
      <c r="K218" s="277">
        <v>1</v>
      </c>
      <c r="L218" s="277">
        <v>0</v>
      </c>
      <c r="M218" s="277">
        <v>0</v>
      </c>
      <c r="N218" s="277">
        <f t="shared" si="24"/>
        <v>9</v>
      </c>
      <c r="O218" s="276">
        <v>50</v>
      </c>
      <c r="P218" s="276">
        <v>52</v>
      </c>
      <c r="Q218" s="276">
        <v>1000</v>
      </c>
      <c r="R218" s="276" t="s">
        <v>181</v>
      </c>
      <c r="S218" s="276" t="s">
        <v>181</v>
      </c>
      <c r="T218" s="276" t="s">
        <v>181</v>
      </c>
      <c r="U218" s="276" t="s">
        <v>181</v>
      </c>
      <c r="V218" s="276">
        <v>48</v>
      </c>
      <c r="W218" s="276">
        <v>500</v>
      </c>
      <c r="X218" s="276" t="s">
        <v>181</v>
      </c>
      <c r="Y218" s="215" t="s">
        <v>181</v>
      </c>
      <c r="Z218" s="215" t="s">
        <v>181</v>
      </c>
      <c r="AA218" s="215" t="s">
        <v>181</v>
      </c>
      <c r="AB218" s="276">
        <v>0</v>
      </c>
      <c r="AC218" s="276">
        <v>0</v>
      </c>
      <c r="AD218" s="276">
        <v>0</v>
      </c>
      <c r="AE218" s="276">
        <v>0</v>
      </c>
      <c r="AF218" s="276">
        <v>0</v>
      </c>
      <c r="AG218" s="276">
        <v>0</v>
      </c>
    </row>
    <row r="219" ht="17.5" spans="1:33">
      <c r="A219" s="31">
        <f>A217</f>
        <v>608</v>
      </c>
      <c r="B219" s="40" t="s">
        <v>488</v>
      </c>
      <c r="C219" s="31" t="s">
        <v>493</v>
      </c>
      <c r="D219" s="41" t="s">
        <v>129</v>
      </c>
      <c r="E219" s="42" t="s">
        <v>496</v>
      </c>
      <c r="F219" s="42" t="s">
        <v>497</v>
      </c>
      <c r="G219" s="171"/>
      <c r="H219" s="21">
        <v>1</v>
      </c>
      <c r="I219" s="21">
        <v>0</v>
      </c>
      <c r="J219" s="21">
        <v>0</v>
      </c>
      <c r="K219" s="21">
        <v>1</v>
      </c>
      <c r="L219" s="21">
        <v>0</v>
      </c>
      <c r="M219" s="21">
        <v>0</v>
      </c>
      <c r="N219" s="21">
        <f t="shared" si="24"/>
        <v>9</v>
      </c>
      <c r="O219" s="112">
        <v>50</v>
      </c>
      <c r="P219" s="112">
        <v>52</v>
      </c>
      <c r="Q219" s="112">
        <v>1000</v>
      </c>
      <c r="R219" s="112">
        <v>52</v>
      </c>
      <c r="S219" s="112">
        <v>500</v>
      </c>
      <c r="T219" s="112">
        <v>0</v>
      </c>
      <c r="U219" s="112">
        <v>0</v>
      </c>
      <c r="V219" s="112">
        <v>48</v>
      </c>
      <c r="W219" s="112">
        <v>500</v>
      </c>
      <c r="X219" s="112">
        <v>47</v>
      </c>
      <c r="Y219" s="12">
        <v>500</v>
      </c>
      <c r="Z219" s="12">
        <v>0</v>
      </c>
      <c r="AA219" s="12">
        <v>0</v>
      </c>
      <c r="AB219" s="112">
        <v>0</v>
      </c>
      <c r="AC219" s="112">
        <v>0</v>
      </c>
      <c r="AD219" s="112">
        <v>0</v>
      </c>
      <c r="AE219" s="112">
        <v>0</v>
      </c>
      <c r="AF219" s="112">
        <v>0</v>
      </c>
      <c r="AG219" s="112">
        <v>0</v>
      </c>
    </row>
    <row r="220" s="2" customFormat="1" ht="17.5" spans="1:33">
      <c r="A220" s="34"/>
      <c r="B220" s="35"/>
      <c r="C220" s="34"/>
      <c r="D220" s="36"/>
      <c r="E220" s="37"/>
      <c r="F220" s="37" t="s">
        <v>938</v>
      </c>
      <c r="G220" s="222"/>
      <c r="H220" s="453">
        <v>0</v>
      </c>
      <c r="I220" s="49">
        <v>1</v>
      </c>
      <c r="J220" s="453">
        <v>0</v>
      </c>
      <c r="K220" s="453">
        <v>0</v>
      </c>
      <c r="L220" s="49">
        <v>1</v>
      </c>
      <c r="M220" s="453">
        <v>0</v>
      </c>
      <c r="N220" s="453">
        <f t="shared" si="24"/>
        <v>18</v>
      </c>
      <c r="O220" s="222">
        <v>50</v>
      </c>
      <c r="P220" s="222" t="s">
        <v>181</v>
      </c>
      <c r="Q220" s="222" t="s">
        <v>181</v>
      </c>
      <c r="R220" s="2" t="s">
        <v>939</v>
      </c>
      <c r="S220" s="222" t="s">
        <v>704</v>
      </c>
      <c r="T220" s="222" t="s">
        <v>181</v>
      </c>
      <c r="U220" s="222" t="s">
        <v>181</v>
      </c>
      <c r="V220" s="222" t="s">
        <v>181</v>
      </c>
      <c r="W220" s="222" t="s">
        <v>181</v>
      </c>
      <c r="X220" s="222" t="s">
        <v>940</v>
      </c>
      <c r="Y220" s="222" t="s">
        <v>704</v>
      </c>
      <c r="Z220" s="222" t="s">
        <v>181</v>
      </c>
      <c r="AA220" s="222" t="s">
        <v>181</v>
      </c>
      <c r="AB220" s="222">
        <v>0</v>
      </c>
      <c r="AC220" s="222">
        <v>0</v>
      </c>
      <c r="AD220" s="222">
        <v>0</v>
      </c>
      <c r="AE220" s="222">
        <v>0</v>
      </c>
      <c r="AF220" s="222">
        <v>0</v>
      </c>
      <c r="AG220" s="222">
        <v>0</v>
      </c>
    </row>
    <row r="221" ht="17.5" spans="1:33">
      <c r="A221" s="31">
        <f>A219</f>
        <v>608</v>
      </c>
      <c r="B221" s="40" t="s">
        <v>501</v>
      </c>
      <c r="C221" s="31" t="s">
        <v>502</v>
      </c>
      <c r="D221" s="41" t="s">
        <v>109</v>
      </c>
      <c r="E221" s="42" t="s">
        <v>503</v>
      </c>
      <c r="F221" s="42" t="s">
        <v>504</v>
      </c>
      <c r="G221" s="171"/>
      <c r="H221" s="21">
        <v>0</v>
      </c>
      <c r="I221" s="21">
        <v>1</v>
      </c>
      <c r="J221" s="21">
        <v>0</v>
      </c>
      <c r="K221" s="21">
        <v>0</v>
      </c>
      <c r="L221" s="21">
        <v>1</v>
      </c>
      <c r="M221" s="21">
        <v>0</v>
      </c>
      <c r="N221" s="21">
        <f t="shared" si="24"/>
        <v>18</v>
      </c>
      <c r="O221" s="112">
        <v>50</v>
      </c>
      <c r="P221" s="112">
        <v>52.01</v>
      </c>
      <c r="Q221" s="112">
        <v>60</v>
      </c>
      <c r="R221" s="112">
        <v>52.01</v>
      </c>
      <c r="S221" s="112">
        <v>60</v>
      </c>
      <c r="T221" s="112">
        <v>0</v>
      </c>
      <c r="U221" s="112">
        <v>0</v>
      </c>
      <c r="V221" s="112">
        <v>46.99</v>
      </c>
      <c r="W221" s="12">
        <v>60</v>
      </c>
      <c r="X221" s="112">
        <v>46.99</v>
      </c>
      <c r="Y221" s="12">
        <v>60</v>
      </c>
      <c r="Z221" s="12">
        <v>0</v>
      </c>
      <c r="AA221" s="12">
        <v>0</v>
      </c>
      <c r="AB221" s="112">
        <v>0</v>
      </c>
      <c r="AC221" s="112">
        <v>0</v>
      </c>
      <c r="AD221" s="112">
        <v>0</v>
      </c>
      <c r="AE221" s="112">
        <v>0</v>
      </c>
      <c r="AF221" s="112">
        <v>0</v>
      </c>
      <c r="AG221" s="112">
        <v>0</v>
      </c>
    </row>
    <row r="222" s="2" customFormat="1" ht="17.5" spans="1:33">
      <c r="A222" s="34"/>
      <c r="B222" s="35"/>
      <c r="C222" s="34"/>
      <c r="D222" s="36"/>
      <c r="E222" s="37"/>
      <c r="F222" s="37" t="s">
        <v>505</v>
      </c>
      <c r="G222" s="222"/>
      <c r="H222" s="453">
        <v>0</v>
      </c>
      <c r="I222" s="49">
        <v>1</v>
      </c>
      <c r="J222" s="453">
        <v>0</v>
      </c>
      <c r="K222" s="453">
        <v>0</v>
      </c>
      <c r="L222" s="49">
        <v>1</v>
      </c>
      <c r="M222" s="453">
        <v>0</v>
      </c>
      <c r="N222" s="453">
        <f t="shared" si="24"/>
        <v>18</v>
      </c>
      <c r="O222" s="222">
        <v>50</v>
      </c>
      <c r="P222" s="222" t="s">
        <v>181</v>
      </c>
      <c r="Q222" s="222" t="s">
        <v>181</v>
      </c>
      <c r="R222" s="222" t="s">
        <v>939</v>
      </c>
      <c r="S222" s="222" t="s">
        <v>704</v>
      </c>
      <c r="T222" s="222" t="s">
        <v>181</v>
      </c>
      <c r="U222" s="222" t="s">
        <v>181</v>
      </c>
      <c r="V222" s="222" t="s">
        <v>181</v>
      </c>
      <c r="W222" s="222" t="s">
        <v>181</v>
      </c>
      <c r="X222" s="222" t="s">
        <v>940</v>
      </c>
      <c r="Y222" s="222" t="s">
        <v>704</v>
      </c>
      <c r="Z222" s="222" t="s">
        <v>181</v>
      </c>
      <c r="AA222" s="222" t="s">
        <v>181</v>
      </c>
      <c r="AB222" s="222">
        <v>0</v>
      </c>
      <c r="AC222" s="222">
        <v>0</v>
      </c>
      <c r="AD222" s="222">
        <v>0</v>
      </c>
      <c r="AE222" s="222">
        <v>0</v>
      </c>
      <c r="AF222" s="222">
        <v>0</v>
      </c>
      <c r="AG222" s="222">
        <v>0</v>
      </c>
    </row>
    <row r="223" ht="17.5" spans="1:33">
      <c r="A223" s="31">
        <f>A221</f>
        <v>608</v>
      </c>
      <c r="B223" s="40" t="s">
        <v>501</v>
      </c>
      <c r="C223" s="31" t="s">
        <v>509</v>
      </c>
      <c r="D223" s="41" t="s">
        <v>120</v>
      </c>
      <c r="E223" s="42" t="s">
        <v>510</v>
      </c>
      <c r="F223" s="42" t="s">
        <v>511</v>
      </c>
      <c r="G223" s="171"/>
      <c r="H223" s="21">
        <v>0</v>
      </c>
      <c r="I223" s="21">
        <v>1</v>
      </c>
      <c r="J223" s="21">
        <v>0</v>
      </c>
      <c r="K223" s="21">
        <v>0</v>
      </c>
      <c r="L223" s="21">
        <v>1</v>
      </c>
      <c r="M223" s="21">
        <v>0</v>
      </c>
      <c r="N223" s="21">
        <f t="shared" si="24"/>
        <v>18</v>
      </c>
      <c r="O223" s="112">
        <v>50</v>
      </c>
      <c r="P223" s="112">
        <v>52.01</v>
      </c>
      <c r="Q223" s="112">
        <v>60</v>
      </c>
      <c r="R223" s="112">
        <v>52.01</v>
      </c>
      <c r="S223" s="112">
        <v>60</v>
      </c>
      <c r="T223" s="112">
        <v>0</v>
      </c>
      <c r="U223" s="112">
        <v>0</v>
      </c>
      <c r="V223" s="112">
        <v>46.99</v>
      </c>
      <c r="W223" s="12">
        <v>60</v>
      </c>
      <c r="X223" s="112">
        <v>46.99</v>
      </c>
      <c r="Y223" s="12">
        <v>60</v>
      </c>
      <c r="Z223" s="12">
        <v>0</v>
      </c>
      <c r="AA223" s="12">
        <v>0</v>
      </c>
      <c r="AB223" s="112">
        <v>0</v>
      </c>
      <c r="AC223" s="112">
        <v>0</v>
      </c>
      <c r="AD223" s="112">
        <v>0</v>
      </c>
      <c r="AE223" s="112">
        <v>0</v>
      </c>
      <c r="AF223" s="112">
        <v>0</v>
      </c>
      <c r="AG223" s="112">
        <v>0</v>
      </c>
    </row>
    <row r="224" ht="17.5" spans="1:33">
      <c r="A224" s="31">
        <f>A223</f>
        <v>608</v>
      </c>
      <c r="B224" s="40" t="s">
        <v>512</v>
      </c>
      <c r="C224" s="31"/>
      <c r="D224" s="41"/>
      <c r="E224" s="42"/>
      <c r="F224" s="42"/>
      <c r="G224" s="171"/>
      <c r="H224" s="202"/>
      <c r="I224" s="202"/>
      <c r="J224" s="380"/>
      <c r="K224" s="380"/>
      <c r="L224" s="380"/>
      <c r="M224" s="380"/>
      <c r="N224" s="380">
        <f t="shared" si="24"/>
        <v>0</v>
      </c>
      <c r="O224" s="112"/>
      <c r="P224" s="112"/>
      <c r="Q224" s="112"/>
      <c r="R224" s="112"/>
      <c r="S224" s="112"/>
      <c r="T224" s="112"/>
      <c r="U224" s="112"/>
      <c r="V224" s="112"/>
      <c r="W224" s="112"/>
      <c r="X224" s="112"/>
      <c r="Y224" s="12"/>
      <c r="Z224" s="12"/>
      <c r="AA224" s="12"/>
      <c r="AB224" s="112">
        <v>0</v>
      </c>
      <c r="AC224" s="112">
        <v>0</v>
      </c>
      <c r="AD224" s="112">
        <v>0</v>
      </c>
      <c r="AE224" s="112">
        <v>0</v>
      </c>
      <c r="AF224" s="112">
        <v>0</v>
      </c>
      <c r="AG224" s="112">
        <v>0</v>
      </c>
    </row>
    <row r="225" ht="17.5" spans="1:33">
      <c r="A225" s="31">
        <f>A224</f>
        <v>608</v>
      </c>
      <c r="B225" s="40"/>
      <c r="C225" s="31" t="s">
        <v>513</v>
      </c>
      <c r="D225" s="41" t="s">
        <v>109</v>
      </c>
      <c r="E225" s="42" t="s">
        <v>514</v>
      </c>
      <c r="F225" s="42" t="s">
        <v>513</v>
      </c>
      <c r="G225" s="171"/>
      <c r="H225" s="21"/>
      <c r="I225" s="21"/>
      <c r="J225" s="21">
        <v>0</v>
      </c>
      <c r="K225" s="21"/>
      <c r="L225" s="21"/>
      <c r="M225" s="21">
        <v>0</v>
      </c>
      <c r="N225" s="21">
        <f t="shared" si="24"/>
        <v>0</v>
      </c>
      <c r="O225" s="112"/>
      <c r="P225" s="112"/>
      <c r="Q225" s="112"/>
      <c r="R225" s="112"/>
      <c r="S225" s="112"/>
      <c r="T225" s="112"/>
      <c r="U225" s="112"/>
      <c r="V225" s="112"/>
      <c r="W225" s="112"/>
      <c r="X225" s="112"/>
      <c r="Y225" s="12"/>
      <c r="Z225" s="12"/>
      <c r="AA225" s="12"/>
      <c r="AB225" s="112">
        <v>0</v>
      </c>
      <c r="AC225" s="112">
        <v>0</v>
      </c>
      <c r="AD225" s="112">
        <v>0</v>
      </c>
      <c r="AE225" s="112">
        <v>0</v>
      </c>
      <c r="AF225" s="112">
        <v>0</v>
      </c>
      <c r="AG225" s="112">
        <v>0</v>
      </c>
    </row>
    <row r="226" ht="17.5" spans="1:33">
      <c r="A226" s="31">
        <f>A225</f>
        <v>608</v>
      </c>
      <c r="B226" s="40" t="s">
        <v>515</v>
      </c>
      <c r="C226" s="31"/>
      <c r="D226" s="41"/>
      <c r="E226" s="42"/>
      <c r="F226" s="42"/>
      <c r="G226" s="171"/>
      <c r="H226" s="202"/>
      <c r="I226" s="202"/>
      <c r="J226" s="380"/>
      <c r="K226" s="380"/>
      <c r="L226" s="380"/>
      <c r="M226" s="380"/>
      <c r="N226" s="380">
        <f t="shared" si="24"/>
        <v>0</v>
      </c>
      <c r="O226" s="112"/>
      <c r="P226" s="112"/>
      <c r="Q226" s="112"/>
      <c r="R226" s="112"/>
      <c r="S226" s="112"/>
      <c r="T226" s="112"/>
      <c r="U226" s="112"/>
      <c r="V226" s="112"/>
      <c r="W226" s="112"/>
      <c r="X226" s="112"/>
      <c r="Y226" s="12"/>
      <c r="Z226" s="12"/>
      <c r="AA226" s="12"/>
      <c r="AB226" s="112">
        <v>0</v>
      </c>
      <c r="AC226" s="112">
        <v>0</v>
      </c>
      <c r="AD226" s="112">
        <v>0</v>
      </c>
      <c r="AE226" s="112">
        <v>0</v>
      </c>
      <c r="AF226" s="112">
        <v>0</v>
      </c>
      <c r="AG226" s="112">
        <v>0</v>
      </c>
    </row>
    <row r="227" s="10" customFormat="1" ht="17.5" spans="1:33">
      <c r="A227" s="70"/>
      <c r="B227" s="71"/>
      <c r="C227" s="70"/>
      <c r="D227" s="72"/>
      <c r="E227" s="73" t="s">
        <v>516</v>
      </c>
      <c r="F227" s="73" t="s">
        <v>517</v>
      </c>
      <c r="G227" s="110"/>
      <c r="H227" s="204">
        <v>0</v>
      </c>
      <c r="I227" s="204">
        <v>1</v>
      </c>
      <c r="J227" s="481">
        <v>0</v>
      </c>
      <c r="K227" s="481">
        <v>0</v>
      </c>
      <c r="L227" s="481">
        <v>1</v>
      </c>
      <c r="M227" s="481">
        <v>0</v>
      </c>
      <c r="N227" s="481">
        <f t="shared" si="24"/>
        <v>18</v>
      </c>
      <c r="O227" s="110">
        <v>50</v>
      </c>
      <c r="P227" s="251" t="s">
        <v>181</v>
      </c>
      <c r="Q227" s="251" t="s">
        <v>181</v>
      </c>
      <c r="R227" s="110">
        <v>52</v>
      </c>
      <c r="S227" s="251" t="s">
        <v>941</v>
      </c>
      <c r="T227" s="251" t="s">
        <v>181</v>
      </c>
      <c r="U227" s="251" t="s">
        <v>181</v>
      </c>
      <c r="V227" s="251" t="s">
        <v>181</v>
      </c>
      <c r="W227" s="251" t="s">
        <v>181</v>
      </c>
      <c r="X227" s="110">
        <v>47</v>
      </c>
      <c r="Y227" s="484" t="s">
        <v>671</v>
      </c>
      <c r="Z227" s="484" t="s">
        <v>181</v>
      </c>
      <c r="AA227" s="484" t="s">
        <v>181</v>
      </c>
      <c r="AB227" s="251">
        <v>0</v>
      </c>
      <c r="AC227" s="251">
        <v>0</v>
      </c>
      <c r="AD227" s="251">
        <v>0</v>
      </c>
      <c r="AE227" s="251">
        <v>0</v>
      </c>
      <c r="AF227" s="251">
        <v>0</v>
      </c>
      <c r="AG227" s="251">
        <v>0</v>
      </c>
    </row>
    <row r="228" ht="17.5" spans="1:33">
      <c r="A228" s="31">
        <f>A226</f>
        <v>608</v>
      </c>
      <c r="B228" s="40" t="s">
        <v>518</v>
      </c>
      <c r="C228" s="31" t="s">
        <v>519</v>
      </c>
      <c r="D228" s="41" t="s">
        <v>109</v>
      </c>
      <c r="E228" s="42" t="s">
        <v>520</v>
      </c>
      <c r="F228" s="42" t="s">
        <v>519</v>
      </c>
      <c r="G228" s="171"/>
      <c r="H228" s="21">
        <v>0</v>
      </c>
      <c r="I228" s="21">
        <v>1</v>
      </c>
      <c r="J228" s="21">
        <v>0</v>
      </c>
      <c r="K228" s="21">
        <v>0</v>
      </c>
      <c r="L228" s="21">
        <v>1</v>
      </c>
      <c r="M228" s="21">
        <v>0</v>
      </c>
      <c r="N228" s="21">
        <f t="shared" si="24"/>
        <v>18</v>
      </c>
      <c r="O228" s="112">
        <v>50</v>
      </c>
      <c r="P228" s="112">
        <v>0</v>
      </c>
      <c r="Q228" s="112">
        <v>0</v>
      </c>
      <c r="R228" s="112">
        <v>52</v>
      </c>
      <c r="S228" s="112">
        <v>4200</v>
      </c>
      <c r="T228" s="112">
        <v>0</v>
      </c>
      <c r="U228" s="112">
        <v>0</v>
      </c>
      <c r="V228" s="112">
        <v>0</v>
      </c>
      <c r="W228" s="112">
        <v>0</v>
      </c>
      <c r="X228" s="112">
        <v>47</v>
      </c>
      <c r="Y228" s="12">
        <v>60</v>
      </c>
      <c r="Z228" s="12">
        <v>0</v>
      </c>
      <c r="AA228" s="12">
        <v>0</v>
      </c>
      <c r="AB228" s="112">
        <v>0</v>
      </c>
      <c r="AC228" s="112">
        <v>0</v>
      </c>
      <c r="AD228" s="112">
        <v>0</v>
      </c>
      <c r="AE228" s="112">
        <v>0</v>
      </c>
      <c r="AF228" s="112">
        <v>0</v>
      </c>
      <c r="AG228" s="112">
        <v>0</v>
      </c>
    </row>
    <row r="229" s="10" customFormat="1" ht="17.5" spans="1:33">
      <c r="A229" s="107"/>
      <c r="B229" s="71"/>
      <c r="C229" s="70"/>
      <c r="D229" s="72"/>
      <c r="E229" s="73"/>
      <c r="F229" s="73"/>
      <c r="G229" s="110"/>
      <c r="H229" s="75"/>
      <c r="I229" s="75"/>
      <c r="J229" s="75"/>
      <c r="K229" s="75"/>
      <c r="L229" s="75"/>
      <c r="M229" s="75"/>
      <c r="N229" s="75"/>
      <c r="O229" s="110"/>
      <c r="P229" s="110"/>
      <c r="Q229" s="110"/>
      <c r="R229" s="110"/>
      <c r="S229" s="110"/>
      <c r="T229" s="110"/>
      <c r="U229" s="110"/>
      <c r="V229" s="110"/>
      <c r="W229" s="110"/>
      <c r="X229" s="110"/>
      <c r="AB229" s="110">
        <v>0</v>
      </c>
      <c r="AC229" s="110">
        <v>0</v>
      </c>
      <c r="AD229" s="110">
        <v>0</v>
      </c>
      <c r="AE229" s="110">
        <v>0</v>
      </c>
      <c r="AF229" s="110">
        <v>0</v>
      </c>
      <c r="AG229" s="110">
        <v>0</v>
      </c>
    </row>
    <row r="230" ht="17.5" spans="1:33">
      <c r="A230" s="48">
        <f>A228</f>
        <v>608</v>
      </c>
      <c r="B230" s="40"/>
      <c r="C230" s="31" t="s">
        <v>519</v>
      </c>
      <c r="D230" s="41" t="s">
        <v>120</v>
      </c>
      <c r="E230" s="42" t="s">
        <v>521</v>
      </c>
      <c r="F230" s="42" t="s">
        <v>522</v>
      </c>
      <c r="G230" s="171"/>
      <c r="H230" s="21"/>
      <c r="I230" s="21"/>
      <c r="J230" s="21"/>
      <c r="K230" s="21"/>
      <c r="L230" s="21"/>
      <c r="M230" s="21"/>
      <c r="N230" s="21"/>
      <c r="O230" s="112"/>
      <c r="P230" s="112"/>
      <c r="Q230" s="112"/>
      <c r="R230" s="112"/>
      <c r="S230" s="112"/>
      <c r="T230" s="112"/>
      <c r="U230" s="112"/>
      <c r="V230" s="112"/>
      <c r="W230" s="112"/>
      <c r="X230" s="112"/>
      <c r="Y230" s="12"/>
      <c r="Z230" s="12"/>
      <c r="AA230" s="12"/>
      <c r="AB230" s="112">
        <v>0</v>
      </c>
      <c r="AC230" s="112">
        <v>0</v>
      </c>
      <c r="AD230" s="112">
        <v>0</v>
      </c>
      <c r="AE230" s="112">
        <v>0</v>
      </c>
      <c r="AF230" s="112">
        <v>0</v>
      </c>
      <c r="AG230" s="112">
        <v>0</v>
      </c>
    </row>
    <row r="231" ht="17.5" spans="1:33">
      <c r="A231" s="31">
        <f>A228</f>
        <v>608</v>
      </c>
      <c r="B231" s="40" t="s">
        <v>523</v>
      </c>
      <c r="C231" s="31"/>
      <c r="D231" s="41"/>
      <c r="E231" s="42"/>
      <c r="F231" s="42"/>
      <c r="G231" s="171"/>
      <c r="H231" s="202"/>
      <c r="I231" s="202"/>
      <c r="J231" s="380"/>
      <c r="K231" s="380"/>
      <c r="L231" s="380"/>
      <c r="M231" s="380"/>
      <c r="N231" s="380">
        <f t="shared" ref="N231:N238" si="26">H231+I231*2+J231*4+K231*8+L231*16+M231*32</f>
        <v>0</v>
      </c>
      <c r="O231" s="112"/>
      <c r="P231" s="112"/>
      <c r="Q231" s="112"/>
      <c r="R231" s="112"/>
      <c r="S231" s="112"/>
      <c r="T231" s="112"/>
      <c r="U231" s="112"/>
      <c r="V231" s="112"/>
      <c r="W231" s="112"/>
      <c r="X231" s="112"/>
      <c r="Y231" s="12"/>
      <c r="Z231" s="12"/>
      <c r="AA231" s="12"/>
      <c r="AB231" s="112">
        <v>0</v>
      </c>
      <c r="AC231" s="112">
        <v>0</v>
      </c>
      <c r="AD231" s="112">
        <v>0</v>
      </c>
      <c r="AE231" s="112">
        <v>0</v>
      </c>
      <c r="AF231" s="112">
        <v>0</v>
      </c>
      <c r="AG231" s="112">
        <v>0</v>
      </c>
    </row>
    <row r="232" s="6" customFormat="1" ht="17.5" spans="1:33">
      <c r="A232" s="62"/>
      <c r="B232" s="63"/>
      <c r="C232" s="62"/>
      <c r="D232" s="64"/>
      <c r="E232" s="65"/>
      <c r="F232" s="65" t="s">
        <v>524</v>
      </c>
      <c r="G232" s="225"/>
      <c r="H232" s="205">
        <v>1</v>
      </c>
      <c r="I232" s="205">
        <v>0</v>
      </c>
      <c r="J232" s="482">
        <v>0</v>
      </c>
      <c r="K232" s="482">
        <v>1</v>
      </c>
      <c r="L232" s="482">
        <v>0</v>
      </c>
      <c r="M232" s="482">
        <v>0</v>
      </c>
      <c r="N232" s="482">
        <f t="shared" si="26"/>
        <v>9</v>
      </c>
      <c r="O232" s="225">
        <v>50</v>
      </c>
      <c r="P232" s="225" t="s">
        <v>861</v>
      </c>
      <c r="Q232" s="225" t="s">
        <v>942</v>
      </c>
      <c r="R232" s="225"/>
      <c r="S232" s="225"/>
      <c r="T232" s="225"/>
      <c r="U232" s="225"/>
      <c r="V232" s="225" t="s">
        <v>313</v>
      </c>
      <c r="W232" s="225" t="s">
        <v>943</v>
      </c>
      <c r="X232" s="225"/>
      <c r="AB232" s="225">
        <v>0</v>
      </c>
      <c r="AC232" s="225">
        <v>0</v>
      </c>
      <c r="AD232" s="225">
        <v>0</v>
      </c>
      <c r="AE232" s="225">
        <v>0</v>
      </c>
      <c r="AF232" s="225">
        <v>0</v>
      </c>
      <c r="AG232" s="225">
        <v>0</v>
      </c>
    </row>
    <row r="233" ht="17.5" spans="1:33">
      <c r="A233" s="31">
        <f>A231</f>
        <v>608</v>
      </c>
      <c r="B233" s="40" t="s">
        <v>528</v>
      </c>
      <c r="C233" s="31" t="s">
        <v>529</v>
      </c>
      <c r="D233" s="41" t="s">
        <v>109</v>
      </c>
      <c r="E233" s="42" t="s">
        <v>530</v>
      </c>
      <c r="F233" s="42" t="s">
        <v>531</v>
      </c>
      <c r="G233" s="171"/>
      <c r="H233" s="21">
        <v>1</v>
      </c>
      <c r="I233" s="21">
        <v>0</v>
      </c>
      <c r="J233" s="21">
        <v>0</v>
      </c>
      <c r="K233" s="21">
        <v>1</v>
      </c>
      <c r="L233" s="21">
        <v>0</v>
      </c>
      <c r="M233" s="21">
        <v>0</v>
      </c>
      <c r="N233" s="21">
        <f t="shared" si="26"/>
        <v>9</v>
      </c>
      <c r="O233" s="112">
        <v>50</v>
      </c>
      <c r="P233" s="112">
        <v>52.5</v>
      </c>
      <c r="Q233" s="171">
        <v>80</v>
      </c>
      <c r="R233" s="112">
        <v>55</v>
      </c>
      <c r="S233" s="112">
        <v>60</v>
      </c>
      <c r="T233" s="112">
        <v>0</v>
      </c>
      <c r="U233" s="112">
        <v>0</v>
      </c>
      <c r="V233" s="112">
        <v>47.5</v>
      </c>
      <c r="W233" s="171">
        <v>3980</v>
      </c>
      <c r="X233" s="112">
        <v>45</v>
      </c>
      <c r="Y233" s="12">
        <v>60</v>
      </c>
      <c r="Z233" s="12">
        <v>0</v>
      </c>
      <c r="AA233" s="12">
        <v>0</v>
      </c>
      <c r="AB233" s="112">
        <v>0</v>
      </c>
      <c r="AC233" s="112">
        <v>0</v>
      </c>
      <c r="AD233" s="112">
        <v>0</v>
      </c>
      <c r="AE233" s="112">
        <v>0</v>
      </c>
      <c r="AF233" s="112">
        <v>0</v>
      </c>
      <c r="AG233" s="112">
        <v>0</v>
      </c>
    </row>
    <row r="234" s="6" customFormat="1" ht="17.5" spans="1:33">
      <c r="A234" s="62"/>
      <c r="B234" s="63"/>
      <c r="C234" s="62"/>
      <c r="D234" s="64"/>
      <c r="E234" s="65"/>
      <c r="F234" s="65" t="s">
        <v>532</v>
      </c>
      <c r="G234" s="225"/>
      <c r="H234" s="8">
        <v>1</v>
      </c>
      <c r="I234" s="8">
        <v>0</v>
      </c>
      <c r="J234" s="8">
        <v>0</v>
      </c>
      <c r="K234" s="8">
        <v>1</v>
      </c>
      <c r="L234" s="8">
        <v>0</v>
      </c>
      <c r="M234" s="8">
        <v>0</v>
      </c>
      <c r="N234" s="8">
        <f t="shared" si="26"/>
        <v>9</v>
      </c>
      <c r="O234" s="225">
        <v>50</v>
      </c>
      <c r="P234" s="225" t="s">
        <v>861</v>
      </c>
      <c r="Q234" s="225" t="s">
        <v>751</v>
      </c>
      <c r="R234" s="225"/>
      <c r="S234" s="225"/>
      <c r="T234" s="225"/>
      <c r="U234" s="225"/>
      <c r="V234" s="225" t="s">
        <v>313</v>
      </c>
      <c r="W234" s="225" t="s">
        <v>944</v>
      </c>
      <c r="X234" s="225"/>
      <c r="AB234" s="225">
        <v>0</v>
      </c>
      <c r="AC234" s="225">
        <v>0</v>
      </c>
      <c r="AD234" s="225">
        <v>0</v>
      </c>
      <c r="AE234" s="225">
        <v>0</v>
      </c>
      <c r="AF234" s="225">
        <v>0</v>
      </c>
      <c r="AG234" s="225">
        <v>0</v>
      </c>
    </row>
    <row r="235" ht="17.5" spans="1:33">
      <c r="A235" s="31">
        <f>A233</f>
        <v>608</v>
      </c>
      <c r="B235" s="40" t="s">
        <v>528</v>
      </c>
      <c r="C235" s="31" t="s">
        <v>533</v>
      </c>
      <c r="D235" s="41" t="s">
        <v>120</v>
      </c>
      <c r="E235" s="42" t="s">
        <v>534</v>
      </c>
      <c r="F235" s="42" t="s">
        <v>535</v>
      </c>
      <c r="G235" s="171"/>
      <c r="H235" s="21">
        <v>1</v>
      </c>
      <c r="I235" s="21">
        <v>0</v>
      </c>
      <c r="J235" s="21">
        <v>0</v>
      </c>
      <c r="K235" s="21">
        <v>1</v>
      </c>
      <c r="L235" s="21">
        <v>0</v>
      </c>
      <c r="M235" s="21">
        <v>0</v>
      </c>
      <c r="N235" s="21">
        <f t="shared" si="26"/>
        <v>9</v>
      </c>
      <c r="O235" s="112">
        <v>50</v>
      </c>
      <c r="P235" s="112">
        <v>52.5</v>
      </c>
      <c r="Q235" s="112">
        <v>100</v>
      </c>
      <c r="R235" s="112">
        <v>55</v>
      </c>
      <c r="S235" s="112">
        <v>60</v>
      </c>
      <c r="T235" s="112">
        <v>0</v>
      </c>
      <c r="U235" s="112">
        <v>0</v>
      </c>
      <c r="V235" s="112">
        <v>47.5</v>
      </c>
      <c r="W235" s="112">
        <v>4000</v>
      </c>
      <c r="X235" s="112">
        <v>45</v>
      </c>
      <c r="Y235" s="12">
        <v>60</v>
      </c>
      <c r="Z235" s="12">
        <v>0</v>
      </c>
      <c r="AA235" s="12">
        <v>0</v>
      </c>
      <c r="AB235" s="112">
        <v>0</v>
      </c>
      <c r="AC235" s="112">
        <v>0</v>
      </c>
      <c r="AD235" s="112">
        <v>0</v>
      </c>
      <c r="AE235" s="112">
        <v>0</v>
      </c>
      <c r="AF235" s="112">
        <v>0</v>
      </c>
      <c r="AG235" s="112">
        <v>0</v>
      </c>
    </row>
    <row r="236" ht="17.5" spans="1:33">
      <c r="A236" s="31">
        <f>A235</f>
        <v>608</v>
      </c>
      <c r="B236" s="40" t="s">
        <v>536</v>
      </c>
      <c r="C236" s="31"/>
      <c r="D236" s="41"/>
      <c r="E236" s="42"/>
      <c r="F236" s="42"/>
      <c r="G236" s="171"/>
      <c r="H236" s="202"/>
      <c r="I236" s="202"/>
      <c r="J236" s="380"/>
      <c r="K236" s="380"/>
      <c r="L236" s="380"/>
      <c r="M236" s="380"/>
      <c r="N236" s="380">
        <f t="shared" si="26"/>
        <v>0</v>
      </c>
      <c r="O236" s="112"/>
      <c r="P236" s="112"/>
      <c r="Q236" s="112"/>
      <c r="R236" s="112"/>
      <c r="S236" s="112"/>
      <c r="T236" s="112"/>
      <c r="U236" s="112"/>
      <c r="V236" s="112"/>
      <c r="W236" s="112"/>
      <c r="X236" s="112"/>
      <c r="Y236" s="12"/>
      <c r="Z236" s="12"/>
      <c r="AA236" s="12"/>
      <c r="AB236" s="112">
        <v>0</v>
      </c>
      <c r="AC236" s="112">
        <v>0</v>
      </c>
      <c r="AD236" s="112">
        <v>0</v>
      </c>
      <c r="AE236" s="112">
        <v>0</v>
      </c>
      <c r="AF236" s="112">
        <v>0</v>
      </c>
      <c r="AG236" s="112">
        <v>0</v>
      </c>
    </row>
    <row r="237" s="6" customFormat="1" ht="17.5" spans="1:33">
      <c r="A237" s="62"/>
      <c r="B237" s="63"/>
      <c r="C237" s="62"/>
      <c r="D237" s="64"/>
      <c r="E237" s="65" t="s">
        <v>351</v>
      </c>
      <c r="F237" s="65" t="s">
        <v>537</v>
      </c>
      <c r="G237" s="225"/>
      <c r="H237" s="480">
        <v>1</v>
      </c>
      <c r="I237" s="480">
        <v>0</v>
      </c>
      <c r="J237" s="482">
        <v>0</v>
      </c>
      <c r="K237" s="483">
        <v>1</v>
      </c>
      <c r="L237" s="483">
        <v>1</v>
      </c>
      <c r="M237" s="482">
        <v>0</v>
      </c>
      <c r="N237" s="482">
        <f t="shared" si="26"/>
        <v>25</v>
      </c>
      <c r="O237" s="225">
        <v>50</v>
      </c>
      <c r="P237" s="225" t="s">
        <v>945</v>
      </c>
      <c r="Q237" s="225" t="s">
        <v>946</v>
      </c>
      <c r="R237" s="225"/>
      <c r="S237" s="225"/>
      <c r="T237" s="225"/>
      <c r="U237" s="225"/>
      <c r="V237" s="225" t="s">
        <v>947</v>
      </c>
      <c r="W237" s="225" t="s">
        <v>948</v>
      </c>
      <c r="X237" s="225" t="s">
        <v>949</v>
      </c>
      <c r="Y237" s="485" t="s">
        <v>946</v>
      </c>
      <c r="AB237" s="225">
        <v>0</v>
      </c>
      <c r="AC237" s="225">
        <v>0</v>
      </c>
      <c r="AD237" s="225">
        <v>0</v>
      </c>
      <c r="AE237" s="225">
        <v>0</v>
      </c>
      <c r="AF237" s="225">
        <v>0</v>
      </c>
      <c r="AG237" s="225">
        <v>0</v>
      </c>
    </row>
    <row r="238" ht="17.5" spans="1:33">
      <c r="A238" s="31">
        <f>A236</f>
        <v>608</v>
      </c>
      <c r="B238" s="40" t="s">
        <v>540</v>
      </c>
      <c r="C238" s="31" t="s">
        <v>541</v>
      </c>
      <c r="D238" s="41" t="s">
        <v>109</v>
      </c>
      <c r="E238" s="42" t="s">
        <v>542</v>
      </c>
      <c r="F238" s="42" t="s">
        <v>541</v>
      </c>
      <c r="G238" s="171"/>
      <c r="H238" s="207">
        <v>1</v>
      </c>
      <c r="I238" s="207">
        <v>0</v>
      </c>
      <c r="J238" s="21">
        <v>0</v>
      </c>
      <c r="K238" s="207">
        <v>1</v>
      </c>
      <c r="L238" s="207">
        <v>1</v>
      </c>
      <c r="M238" s="21">
        <v>0</v>
      </c>
      <c r="N238" s="21">
        <f t="shared" si="26"/>
        <v>25</v>
      </c>
      <c r="O238" s="112">
        <v>50</v>
      </c>
      <c r="P238" s="112">
        <v>51.5</v>
      </c>
      <c r="Q238" s="112">
        <v>100</v>
      </c>
      <c r="R238" s="112">
        <v>51.1</v>
      </c>
      <c r="S238" s="112">
        <v>100</v>
      </c>
      <c r="T238" s="112">
        <v>0</v>
      </c>
      <c r="U238" s="112">
        <v>0</v>
      </c>
      <c r="V238" s="112">
        <v>48</v>
      </c>
      <c r="W238" s="112">
        <v>1000</v>
      </c>
      <c r="X238" s="112">
        <v>47.5</v>
      </c>
      <c r="Y238" s="12">
        <v>100</v>
      </c>
      <c r="Z238" s="12">
        <v>0</v>
      </c>
      <c r="AA238" s="12">
        <v>0</v>
      </c>
      <c r="AB238" s="112">
        <v>0</v>
      </c>
      <c r="AC238" s="112">
        <v>0</v>
      </c>
      <c r="AD238" s="112">
        <v>0</v>
      </c>
      <c r="AE238" s="112">
        <v>0</v>
      </c>
      <c r="AF238" s="112">
        <v>0</v>
      </c>
      <c r="AG238" s="112">
        <v>0</v>
      </c>
    </row>
    <row r="239" s="2" customFormat="1" ht="17.5" spans="1:33">
      <c r="A239" s="34"/>
      <c r="B239" s="35"/>
      <c r="C239" s="34"/>
      <c r="D239" s="36"/>
      <c r="E239" s="37" t="s">
        <v>351</v>
      </c>
      <c r="F239" s="37" t="s">
        <v>543</v>
      </c>
      <c r="G239" s="222"/>
      <c r="H239" s="453">
        <v>1</v>
      </c>
      <c r="I239" s="49">
        <v>1</v>
      </c>
      <c r="J239" s="453">
        <v>0</v>
      </c>
      <c r="K239" s="453">
        <v>1</v>
      </c>
      <c r="L239" s="49">
        <v>1</v>
      </c>
      <c r="M239" s="453">
        <v>0</v>
      </c>
      <c r="N239" s="453">
        <f t="shared" ref="N239:N245" si="27">H239+I239*2+J239*4+K239*8+L239*16+M239*32</f>
        <v>27</v>
      </c>
      <c r="O239" s="222">
        <v>50</v>
      </c>
      <c r="P239" s="222" t="s">
        <v>950</v>
      </c>
      <c r="Q239" s="222"/>
      <c r="R239" s="2" t="s">
        <v>951</v>
      </c>
      <c r="S239" s="222"/>
      <c r="T239" s="222"/>
      <c r="U239" s="222"/>
      <c r="V239" s="222" t="s">
        <v>342</v>
      </c>
      <c r="W239" s="222" t="s">
        <v>952</v>
      </c>
      <c r="X239" s="222" t="s">
        <v>953</v>
      </c>
      <c r="Y239" s="222" t="s">
        <v>954</v>
      </c>
      <c r="Z239" s="222"/>
      <c r="AA239" s="222"/>
      <c r="AB239" s="222">
        <v>0</v>
      </c>
      <c r="AC239" s="222">
        <v>0</v>
      </c>
      <c r="AD239" s="222">
        <v>0</v>
      </c>
      <c r="AE239" s="222">
        <v>0</v>
      </c>
      <c r="AF239" s="222">
        <v>0</v>
      </c>
      <c r="AG239" s="222">
        <v>0</v>
      </c>
    </row>
    <row r="240" ht="17.5" spans="1:33">
      <c r="A240" s="31">
        <f>A238</f>
        <v>608</v>
      </c>
      <c r="B240" s="40" t="s">
        <v>544</v>
      </c>
      <c r="C240" s="31" t="s">
        <v>545</v>
      </c>
      <c r="D240" s="41" t="s">
        <v>109</v>
      </c>
      <c r="E240" s="42" t="s">
        <v>546</v>
      </c>
      <c r="F240" s="42" t="s">
        <v>545</v>
      </c>
      <c r="G240" s="171"/>
      <c r="H240" s="207">
        <v>1</v>
      </c>
      <c r="I240" s="207">
        <v>1</v>
      </c>
      <c r="J240" s="207">
        <v>0</v>
      </c>
      <c r="K240" s="207">
        <v>1</v>
      </c>
      <c r="L240" s="207">
        <v>1</v>
      </c>
      <c r="M240" s="207">
        <v>0</v>
      </c>
      <c r="N240" s="207">
        <f t="shared" si="27"/>
        <v>27</v>
      </c>
      <c r="O240" s="112">
        <v>50</v>
      </c>
      <c r="P240" s="112">
        <v>50.2</v>
      </c>
      <c r="Q240" s="112">
        <v>100</v>
      </c>
      <c r="R240" s="112">
        <v>50.2</v>
      </c>
      <c r="S240" s="112">
        <v>100</v>
      </c>
      <c r="T240" s="112">
        <v>0</v>
      </c>
      <c r="U240" s="112">
        <v>0</v>
      </c>
      <c r="V240" s="112">
        <v>49</v>
      </c>
      <c r="W240" s="112">
        <v>1800000</v>
      </c>
      <c r="X240" s="112">
        <v>47.49</v>
      </c>
      <c r="Y240" s="12">
        <v>500</v>
      </c>
      <c r="Z240" s="12">
        <v>0</v>
      </c>
      <c r="AA240" s="12">
        <v>0</v>
      </c>
      <c r="AB240" s="112">
        <v>0</v>
      </c>
      <c r="AC240" s="112">
        <v>0</v>
      </c>
      <c r="AD240" s="112">
        <v>0</v>
      </c>
      <c r="AE240" s="112">
        <v>0</v>
      </c>
      <c r="AF240" s="112">
        <v>0</v>
      </c>
      <c r="AG240" s="112">
        <v>0</v>
      </c>
    </row>
    <row r="241" ht="17.5" spans="1:33">
      <c r="A241" s="31">
        <f>A240</f>
        <v>608</v>
      </c>
      <c r="B241" s="40" t="s">
        <v>547</v>
      </c>
      <c r="C241" s="31"/>
      <c r="D241" s="41"/>
      <c r="E241" s="42"/>
      <c r="F241" s="42"/>
      <c r="G241" s="171"/>
      <c r="H241" s="21"/>
      <c r="I241" s="21"/>
      <c r="J241" s="21"/>
      <c r="K241" s="21"/>
      <c r="L241" s="21"/>
      <c r="M241" s="21"/>
      <c r="N241" s="21">
        <f t="shared" si="27"/>
        <v>0</v>
      </c>
      <c r="O241" s="171"/>
      <c r="P241" s="171"/>
      <c r="Q241" s="171"/>
      <c r="R241" s="171"/>
      <c r="S241" s="171"/>
      <c r="T241" s="171"/>
      <c r="U241" s="171"/>
      <c r="V241" s="171"/>
      <c r="W241" s="171"/>
      <c r="X241" s="171"/>
      <c r="AB241" s="171">
        <v>0</v>
      </c>
      <c r="AC241" s="171">
        <v>0</v>
      </c>
      <c r="AD241" s="171">
        <v>0</v>
      </c>
      <c r="AE241" s="171">
        <v>0</v>
      </c>
      <c r="AF241" s="171">
        <v>0</v>
      </c>
      <c r="AG241" s="171">
        <v>0</v>
      </c>
    </row>
    <row r="242" s="6" customFormat="1" ht="17.5" spans="1:33">
      <c r="A242" s="62"/>
      <c r="B242" s="63"/>
      <c r="C242" s="62"/>
      <c r="D242" s="64"/>
      <c r="E242" s="65"/>
      <c r="F242" s="65" t="s">
        <v>548</v>
      </c>
      <c r="G242" s="225"/>
      <c r="H242" s="206">
        <v>1</v>
      </c>
      <c r="I242" s="206">
        <v>0</v>
      </c>
      <c r="J242" s="206">
        <v>0</v>
      </c>
      <c r="K242" s="206">
        <v>1</v>
      </c>
      <c r="L242" s="206">
        <v>0</v>
      </c>
      <c r="M242" s="206">
        <v>0</v>
      </c>
      <c r="N242" s="206">
        <f t="shared" si="27"/>
        <v>9</v>
      </c>
      <c r="O242" s="225">
        <v>60</v>
      </c>
      <c r="P242" s="225" t="s">
        <v>389</v>
      </c>
      <c r="Q242" s="225" t="s">
        <v>623</v>
      </c>
      <c r="R242" s="225"/>
      <c r="S242" s="225"/>
      <c r="T242" s="225"/>
      <c r="U242" s="225"/>
      <c r="V242" s="225" t="s">
        <v>390</v>
      </c>
      <c r="W242" s="225" t="s">
        <v>623</v>
      </c>
      <c r="X242" s="225"/>
      <c r="AB242" s="225">
        <v>0</v>
      </c>
      <c r="AC242" s="225">
        <v>0</v>
      </c>
      <c r="AD242" s="225">
        <v>0</v>
      </c>
      <c r="AE242" s="225">
        <v>0</v>
      </c>
      <c r="AF242" s="225">
        <v>0</v>
      </c>
      <c r="AG242" s="225">
        <v>0</v>
      </c>
    </row>
    <row r="243" ht="17.5" spans="1:33">
      <c r="A243" s="31">
        <f>A241</f>
        <v>608</v>
      </c>
      <c r="B243" s="40" t="s">
        <v>549</v>
      </c>
      <c r="C243" s="31" t="s">
        <v>550</v>
      </c>
      <c r="D243" s="41" t="s">
        <v>109</v>
      </c>
      <c r="E243" s="42" t="s">
        <v>551</v>
      </c>
      <c r="F243" s="42" t="s">
        <v>550</v>
      </c>
      <c r="G243" s="171"/>
      <c r="H243" s="207">
        <v>1</v>
      </c>
      <c r="I243" s="207">
        <v>0</v>
      </c>
      <c r="J243" s="207">
        <v>0</v>
      </c>
      <c r="K243" s="207">
        <v>1</v>
      </c>
      <c r="L243" s="207">
        <v>0</v>
      </c>
      <c r="M243" s="207">
        <v>0</v>
      </c>
      <c r="N243" s="207">
        <f t="shared" si="27"/>
        <v>9</v>
      </c>
      <c r="O243" s="171">
        <v>60</v>
      </c>
      <c r="P243" s="171">
        <v>61</v>
      </c>
      <c r="Q243" s="171">
        <v>140</v>
      </c>
      <c r="R243" s="171">
        <v>62</v>
      </c>
      <c r="S243" s="171">
        <v>60</v>
      </c>
      <c r="T243" s="171">
        <v>0</v>
      </c>
      <c r="U243" s="171">
        <v>0</v>
      </c>
      <c r="V243" s="171">
        <v>59</v>
      </c>
      <c r="W243" s="171">
        <v>140</v>
      </c>
      <c r="X243" s="171">
        <v>55</v>
      </c>
      <c r="Y243" s="171">
        <v>60</v>
      </c>
      <c r="Z243" s="26">
        <v>0</v>
      </c>
      <c r="AA243" s="26">
        <v>0</v>
      </c>
      <c r="AB243" s="171">
        <v>0</v>
      </c>
      <c r="AC243" s="171">
        <v>0</v>
      </c>
      <c r="AD243" s="171">
        <v>0</v>
      </c>
      <c r="AE243" s="171">
        <v>0</v>
      </c>
      <c r="AF243" s="171">
        <v>0</v>
      </c>
      <c r="AG243" s="171">
        <v>0</v>
      </c>
    </row>
    <row r="244" ht="17.5" spans="1:33">
      <c r="A244" s="31">
        <f>A243</f>
        <v>608</v>
      </c>
      <c r="B244" s="40" t="s">
        <v>549</v>
      </c>
      <c r="C244" s="31" t="s">
        <v>550</v>
      </c>
      <c r="D244" s="41" t="s">
        <v>120</v>
      </c>
      <c r="E244" s="42" t="s">
        <v>552</v>
      </c>
      <c r="F244" s="42" t="s">
        <v>553</v>
      </c>
      <c r="G244" s="171"/>
      <c r="H244" s="21">
        <v>1</v>
      </c>
      <c r="I244" s="21">
        <v>0</v>
      </c>
      <c r="J244" s="21">
        <v>0</v>
      </c>
      <c r="K244" s="21">
        <v>1</v>
      </c>
      <c r="L244" s="21">
        <v>0</v>
      </c>
      <c r="M244" s="21">
        <v>0</v>
      </c>
      <c r="N244" s="21">
        <f t="shared" si="27"/>
        <v>9</v>
      </c>
      <c r="O244" s="171">
        <v>60</v>
      </c>
      <c r="P244" s="171">
        <v>61</v>
      </c>
      <c r="Q244" s="171">
        <v>140</v>
      </c>
      <c r="R244" s="171">
        <v>62</v>
      </c>
      <c r="S244" s="171">
        <v>60</v>
      </c>
      <c r="T244" s="171">
        <v>0</v>
      </c>
      <c r="U244" s="171">
        <v>0</v>
      </c>
      <c r="V244" s="171">
        <v>59</v>
      </c>
      <c r="W244" s="171">
        <v>140</v>
      </c>
      <c r="X244" s="171">
        <v>55</v>
      </c>
      <c r="Y244" s="171">
        <v>60</v>
      </c>
      <c r="Z244" s="26">
        <v>0</v>
      </c>
      <c r="AA244" s="26">
        <v>0</v>
      </c>
      <c r="AB244" s="171">
        <v>0</v>
      </c>
      <c r="AC244" s="171">
        <v>0</v>
      </c>
      <c r="AD244" s="171">
        <v>0</v>
      </c>
      <c r="AE244" s="171">
        <v>0</v>
      </c>
      <c r="AF244" s="171">
        <v>0</v>
      </c>
      <c r="AG244" s="171">
        <v>0</v>
      </c>
    </row>
    <row r="245" ht="17.5" spans="1:33">
      <c r="A245" s="31">
        <f>A243</f>
        <v>608</v>
      </c>
      <c r="B245" s="40" t="s">
        <v>554</v>
      </c>
      <c r="C245" s="31" t="s">
        <v>555</v>
      </c>
      <c r="D245" s="41" t="s">
        <v>109</v>
      </c>
      <c r="E245" s="42" t="s">
        <v>556</v>
      </c>
      <c r="F245" s="42" t="s">
        <v>555</v>
      </c>
      <c r="G245" s="171"/>
      <c r="H245" s="21">
        <v>1</v>
      </c>
      <c r="I245" s="21">
        <v>0</v>
      </c>
      <c r="J245" s="21">
        <v>0</v>
      </c>
      <c r="K245" s="21">
        <v>1</v>
      </c>
      <c r="L245" s="21">
        <v>0</v>
      </c>
      <c r="M245" s="21">
        <v>0</v>
      </c>
      <c r="N245" s="21">
        <f t="shared" si="27"/>
        <v>9</v>
      </c>
      <c r="O245" s="171">
        <v>60</v>
      </c>
      <c r="P245" s="171">
        <v>62</v>
      </c>
      <c r="Q245" s="171">
        <v>1000</v>
      </c>
      <c r="R245" s="171">
        <v>61.6</v>
      </c>
      <c r="S245" s="171">
        <v>60</v>
      </c>
      <c r="T245" s="171">
        <v>0</v>
      </c>
      <c r="U245" s="171">
        <v>0</v>
      </c>
      <c r="V245" s="171">
        <v>58</v>
      </c>
      <c r="W245" s="171">
        <v>1000</v>
      </c>
      <c r="X245" s="171">
        <v>57.4</v>
      </c>
      <c r="Y245" s="171">
        <v>60</v>
      </c>
      <c r="Z245" s="26">
        <v>0</v>
      </c>
      <c r="AA245" s="26">
        <v>0</v>
      </c>
      <c r="AB245" s="171">
        <v>0</v>
      </c>
      <c r="AC245" s="171">
        <v>0</v>
      </c>
      <c r="AD245" s="171">
        <v>0</v>
      </c>
      <c r="AE245" s="171">
        <v>0</v>
      </c>
      <c r="AF245" s="171">
        <v>0</v>
      </c>
      <c r="AG245" s="171">
        <v>0</v>
      </c>
    </row>
    <row r="246" s="6" customFormat="1" ht="17.5" spans="1:39">
      <c r="A246" s="67"/>
      <c r="B246" s="63"/>
      <c r="C246" s="62"/>
      <c r="D246" s="64"/>
      <c r="E246" s="64" t="s">
        <v>557</v>
      </c>
      <c r="F246" s="65"/>
      <c r="H246" s="205"/>
      <c r="I246" s="205"/>
      <c r="J246" s="205"/>
      <c r="K246" s="205"/>
      <c r="L246" s="205"/>
      <c r="M246" s="205"/>
      <c r="N246" s="205"/>
      <c r="O246" s="205"/>
      <c r="P246" s="205"/>
      <c r="Q246" s="205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>
        <v>0</v>
      </c>
      <c r="AC246" s="238">
        <v>0</v>
      </c>
      <c r="AD246" s="238">
        <v>0</v>
      </c>
      <c r="AE246" s="238">
        <v>0</v>
      </c>
      <c r="AF246" s="238">
        <v>0</v>
      </c>
      <c r="AG246" s="238">
        <v>0</v>
      </c>
      <c r="AH246" s="238"/>
      <c r="AI246" s="238"/>
      <c r="AJ246" s="238"/>
      <c r="AK246" s="238"/>
      <c r="AL246" s="238"/>
      <c r="AM246" s="238"/>
    </row>
    <row r="247" ht="17.5" spans="1:33">
      <c r="A247" s="48">
        <f>A244</f>
        <v>608</v>
      </c>
      <c r="B247" s="40" t="s">
        <v>558</v>
      </c>
      <c r="C247" s="31" t="s">
        <v>559</v>
      </c>
      <c r="D247" s="41" t="s">
        <v>109</v>
      </c>
      <c r="E247" s="42" t="s">
        <v>560</v>
      </c>
      <c r="F247" s="42" t="s">
        <v>559</v>
      </c>
      <c r="G247" s="171"/>
      <c r="H247" s="21">
        <v>1</v>
      </c>
      <c r="I247" s="21">
        <v>1</v>
      </c>
      <c r="J247" s="21">
        <v>0</v>
      </c>
      <c r="K247" s="21">
        <v>1</v>
      </c>
      <c r="L247" s="21">
        <v>1</v>
      </c>
      <c r="M247" s="21">
        <v>0</v>
      </c>
      <c r="N247" s="21">
        <f>H247+I247*2+J247*4+K247*8+L247*16+M247*32</f>
        <v>27</v>
      </c>
      <c r="O247" s="112">
        <v>50</v>
      </c>
      <c r="P247" s="112">
        <v>52</v>
      </c>
      <c r="Q247" s="112">
        <v>500</v>
      </c>
      <c r="R247" s="112">
        <v>52.5</v>
      </c>
      <c r="S247" s="112">
        <v>100</v>
      </c>
      <c r="T247" s="112">
        <v>0</v>
      </c>
      <c r="U247" s="112">
        <v>0</v>
      </c>
      <c r="V247" s="112">
        <v>47.3</v>
      </c>
      <c r="W247" s="112">
        <v>500</v>
      </c>
      <c r="X247" s="112">
        <v>47</v>
      </c>
      <c r="Y247" s="12">
        <v>100</v>
      </c>
      <c r="Z247" s="12">
        <v>0</v>
      </c>
      <c r="AA247" s="12">
        <v>0</v>
      </c>
      <c r="AB247" s="112">
        <v>0</v>
      </c>
      <c r="AC247" s="112">
        <v>0</v>
      </c>
      <c r="AD247" s="112">
        <v>0</v>
      </c>
      <c r="AE247" s="112">
        <v>0</v>
      </c>
      <c r="AF247" s="112">
        <v>0</v>
      </c>
      <c r="AG247" s="112">
        <v>0</v>
      </c>
    </row>
    <row r="248" s="6" customFormat="1" ht="17.5" spans="1:39">
      <c r="A248" s="67"/>
      <c r="B248" s="63"/>
      <c r="C248" s="62"/>
      <c r="D248" s="64"/>
      <c r="E248" s="64" t="s">
        <v>557</v>
      </c>
      <c r="F248" s="65"/>
      <c r="H248" s="205"/>
      <c r="I248" s="205"/>
      <c r="J248" s="205"/>
      <c r="K248" s="205"/>
      <c r="L248" s="205"/>
      <c r="M248" s="205"/>
      <c r="N248" s="205"/>
      <c r="O248" s="205"/>
      <c r="P248" s="205"/>
      <c r="Q248" s="205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>
        <v>0</v>
      </c>
      <c r="AC248" s="238">
        <v>0</v>
      </c>
      <c r="AD248" s="238">
        <v>0</v>
      </c>
      <c r="AE248" s="238">
        <v>0</v>
      </c>
      <c r="AF248" s="238">
        <v>0</v>
      </c>
      <c r="AG248" s="238">
        <v>0</v>
      </c>
      <c r="AH248" s="238"/>
      <c r="AI248" s="238"/>
      <c r="AJ248" s="238"/>
      <c r="AK248" s="238"/>
      <c r="AL248" s="238"/>
      <c r="AM248" s="238"/>
    </row>
    <row r="249" ht="17.5" spans="1:33">
      <c r="A249" s="31">
        <f>A247</f>
        <v>608</v>
      </c>
      <c r="B249" s="40" t="s">
        <v>563</v>
      </c>
      <c r="C249" s="31" t="s">
        <v>564</v>
      </c>
      <c r="D249" s="41" t="s">
        <v>109</v>
      </c>
      <c r="E249" s="42" t="s">
        <v>565</v>
      </c>
      <c r="F249" s="42" t="s">
        <v>564</v>
      </c>
      <c r="G249" s="171"/>
      <c r="H249" s="21">
        <v>1</v>
      </c>
      <c r="I249" s="21">
        <v>1</v>
      </c>
      <c r="J249" s="21">
        <v>0</v>
      </c>
      <c r="K249" s="21">
        <v>1</v>
      </c>
      <c r="L249" s="21">
        <v>1</v>
      </c>
      <c r="M249" s="21">
        <v>0</v>
      </c>
      <c r="N249" s="21">
        <f>H249+I249*2+J249*4+K249*8+L249*16+M249*32</f>
        <v>27</v>
      </c>
      <c r="O249" s="112">
        <v>50</v>
      </c>
      <c r="P249" s="112">
        <v>51</v>
      </c>
      <c r="Q249" s="112">
        <v>500</v>
      </c>
      <c r="R249" s="112">
        <v>52</v>
      </c>
      <c r="S249" s="112">
        <v>100</v>
      </c>
      <c r="T249" s="112">
        <v>0</v>
      </c>
      <c r="U249" s="112">
        <v>0</v>
      </c>
      <c r="V249" s="112">
        <v>47.5</v>
      </c>
      <c r="W249" s="112">
        <v>500</v>
      </c>
      <c r="X249" s="112">
        <v>47</v>
      </c>
      <c r="Y249" s="12">
        <v>100</v>
      </c>
      <c r="Z249" s="12">
        <v>0</v>
      </c>
      <c r="AA249" s="12">
        <v>0</v>
      </c>
      <c r="AB249" s="112">
        <v>0</v>
      </c>
      <c r="AC249" s="112">
        <v>0</v>
      </c>
      <c r="AD249" s="112">
        <v>0</v>
      </c>
      <c r="AE249" s="112">
        <v>0</v>
      </c>
      <c r="AF249" s="112">
        <v>0</v>
      </c>
      <c r="AG249" s="112">
        <v>0</v>
      </c>
    </row>
    <row r="250" spans="7:24">
      <c r="G250" s="171"/>
      <c r="O250" s="171"/>
      <c r="P250" s="171"/>
      <c r="Q250" s="171"/>
      <c r="R250" s="171"/>
      <c r="S250" s="171"/>
      <c r="T250" s="171"/>
      <c r="U250" s="171"/>
      <c r="V250" s="171"/>
      <c r="W250" s="171"/>
      <c r="X250" s="171"/>
    </row>
    <row r="251" spans="7:24">
      <c r="G251" s="171"/>
      <c r="O251" s="171"/>
      <c r="P251" s="171"/>
      <c r="Q251" s="171"/>
      <c r="R251" s="171"/>
      <c r="S251" s="171"/>
      <c r="T251" s="171"/>
      <c r="U251" s="171"/>
      <c r="V251" s="171"/>
      <c r="W251" s="171"/>
      <c r="X251" s="171"/>
    </row>
    <row r="252" spans="7:24">
      <c r="G252" s="171"/>
      <c r="O252" s="171"/>
      <c r="P252" s="171"/>
      <c r="Q252" s="171"/>
      <c r="R252" s="171"/>
      <c r="S252" s="171"/>
      <c r="T252" s="171"/>
      <c r="U252" s="171"/>
      <c r="V252" s="171"/>
      <c r="W252" s="171"/>
      <c r="X252" s="171"/>
    </row>
    <row r="253" spans="7:24">
      <c r="G253" s="171"/>
      <c r="O253" s="171"/>
      <c r="P253" s="171"/>
      <c r="Q253" s="171"/>
      <c r="R253" s="171"/>
      <c r="S253" s="171"/>
      <c r="T253" s="171"/>
      <c r="U253" s="171"/>
      <c r="V253" s="171"/>
      <c r="W253" s="171"/>
      <c r="X253" s="171"/>
    </row>
    <row r="254" spans="7:24">
      <c r="G254" s="171"/>
      <c r="O254" s="171"/>
      <c r="P254" s="171"/>
      <c r="Q254" s="171"/>
      <c r="R254" s="171"/>
      <c r="S254" s="171"/>
      <c r="T254" s="171"/>
      <c r="U254" s="171"/>
      <c r="V254" s="171"/>
      <c r="W254" s="171"/>
      <c r="X254" s="171"/>
    </row>
    <row r="255" spans="7:24">
      <c r="G255" s="171"/>
      <c r="O255" s="171"/>
      <c r="P255" s="171"/>
      <c r="Q255" s="171"/>
      <c r="R255" s="171"/>
      <c r="S255" s="171"/>
      <c r="T255" s="171"/>
      <c r="U255" s="171"/>
      <c r="V255" s="171"/>
      <c r="W255" s="171"/>
      <c r="X255" s="171"/>
    </row>
    <row r="256" spans="7:24">
      <c r="G256" s="171"/>
      <c r="O256" s="171"/>
      <c r="P256" s="171"/>
      <c r="Q256" s="171"/>
      <c r="R256" s="171"/>
      <c r="S256" s="171"/>
      <c r="T256" s="171"/>
      <c r="U256" s="171"/>
      <c r="V256" s="171"/>
      <c r="W256" s="171"/>
      <c r="X256" s="171"/>
    </row>
    <row r="257" spans="7:24">
      <c r="G257" s="171"/>
      <c r="O257" s="171"/>
      <c r="P257" s="171"/>
      <c r="Q257" s="171"/>
      <c r="R257" s="171"/>
      <c r="S257" s="171"/>
      <c r="T257" s="171"/>
      <c r="U257" s="171"/>
      <c r="V257" s="171"/>
      <c r="W257" s="171"/>
      <c r="X257" s="171"/>
    </row>
    <row r="258" spans="7:24">
      <c r="G258" s="171"/>
      <c r="O258" s="171"/>
      <c r="P258" s="171"/>
      <c r="Q258" s="171"/>
      <c r="R258" s="171"/>
      <c r="S258" s="171"/>
      <c r="T258" s="171"/>
      <c r="U258" s="171"/>
      <c r="V258" s="171"/>
      <c r="W258" s="171"/>
      <c r="X258" s="171"/>
    </row>
    <row r="259" spans="7:24">
      <c r="G259" s="171"/>
      <c r="O259" s="171"/>
      <c r="P259" s="171"/>
      <c r="Q259" s="171"/>
      <c r="R259" s="171"/>
      <c r="S259" s="171"/>
      <c r="T259" s="171"/>
      <c r="U259" s="171"/>
      <c r="V259" s="171"/>
      <c r="W259" s="171"/>
      <c r="X259" s="171"/>
    </row>
    <row r="260" spans="7:24">
      <c r="G260" s="171"/>
      <c r="O260" s="171"/>
      <c r="P260" s="171"/>
      <c r="Q260" s="171"/>
      <c r="R260" s="171"/>
      <c r="S260" s="171"/>
      <c r="T260" s="171"/>
      <c r="U260" s="171"/>
      <c r="V260" s="171"/>
      <c r="W260" s="171"/>
      <c r="X260" s="171"/>
    </row>
    <row r="261" spans="7:24">
      <c r="G261" s="171"/>
      <c r="O261" s="171"/>
      <c r="P261" s="171"/>
      <c r="Q261" s="171"/>
      <c r="R261" s="171"/>
      <c r="S261" s="171"/>
      <c r="T261" s="171"/>
      <c r="U261" s="171"/>
      <c r="V261" s="171"/>
      <c r="W261" s="171"/>
      <c r="X261" s="171"/>
    </row>
    <row r="262" spans="7:24">
      <c r="G262" s="171"/>
      <c r="O262" s="171"/>
      <c r="P262" s="171"/>
      <c r="Q262" s="171"/>
      <c r="R262" s="171"/>
      <c r="S262" s="171"/>
      <c r="T262" s="171"/>
      <c r="U262" s="171"/>
      <c r="V262" s="171"/>
      <c r="W262" s="171"/>
      <c r="X262" s="171"/>
    </row>
    <row r="263" spans="7:24">
      <c r="G263" s="171"/>
      <c r="O263" s="171"/>
      <c r="P263" s="171"/>
      <c r="Q263" s="171"/>
      <c r="R263" s="171"/>
      <c r="S263" s="171"/>
      <c r="T263" s="171"/>
      <c r="U263" s="171"/>
      <c r="V263" s="171"/>
      <c r="W263" s="171"/>
      <c r="X263" s="171"/>
    </row>
    <row r="264" spans="7:24">
      <c r="G264" s="171"/>
      <c r="O264" s="171"/>
      <c r="P264" s="171"/>
      <c r="Q264" s="171"/>
      <c r="R264" s="171"/>
      <c r="S264" s="171"/>
      <c r="T264" s="171"/>
      <c r="U264" s="171"/>
      <c r="V264" s="171"/>
      <c r="W264" s="171"/>
      <c r="X264" s="171"/>
    </row>
    <row r="265" spans="7:24">
      <c r="G265" s="171"/>
      <c r="O265" s="171"/>
      <c r="P265" s="171"/>
      <c r="Q265" s="171"/>
      <c r="R265" s="171"/>
      <c r="S265" s="171"/>
      <c r="T265" s="171"/>
      <c r="U265" s="171"/>
      <c r="V265" s="171"/>
      <c r="W265" s="171"/>
      <c r="X265" s="171"/>
    </row>
    <row r="266" spans="7:24">
      <c r="G266" s="171"/>
      <c r="O266" s="171"/>
      <c r="P266" s="171"/>
      <c r="Q266" s="171"/>
      <c r="R266" s="171"/>
      <c r="S266" s="171"/>
      <c r="T266" s="171"/>
      <c r="U266" s="171"/>
      <c r="V266" s="171"/>
      <c r="W266" s="171"/>
      <c r="X266" s="171"/>
    </row>
    <row r="267" spans="7:24">
      <c r="G267" s="171"/>
      <c r="O267" s="171"/>
      <c r="P267" s="171"/>
      <c r="Q267" s="171"/>
      <c r="R267" s="171"/>
      <c r="S267" s="171"/>
      <c r="T267" s="171"/>
      <c r="U267" s="171"/>
      <c r="V267" s="171"/>
      <c r="W267" s="171"/>
      <c r="X267" s="171"/>
    </row>
    <row r="268" spans="7:24">
      <c r="G268" s="171"/>
      <c r="O268" s="171"/>
      <c r="P268" s="171"/>
      <c r="Q268" s="171"/>
      <c r="R268" s="171"/>
      <c r="S268" s="171"/>
      <c r="T268" s="171"/>
      <c r="U268" s="171"/>
      <c r="V268" s="171"/>
      <c r="W268" s="171"/>
      <c r="X268" s="171"/>
    </row>
    <row r="269" spans="7:24">
      <c r="G269" s="171"/>
      <c r="O269" s="171"/>
      <c r="P269" s="171"/>
      <c r="Q269" s="171"/>
      <c r="R269" s="171"/>
      <c r="S269" s="171"/>
      <c r="T269" s="171"/>
      <c r="U269" s="171"/>
      <c r="V269" s="171"/>
      <c r="W269" s="171"/>
      <c r="X269" s="171"/>
    </row>
    <row r="270" spans="7:24">
      <c r="G270" s="171"/>
      <c r="O270" s="171"/>
      <c r="P270" s="171"/>
      <c r="Q270" s="171"/>
      <c r="R270" s="171"/>
      <c r="S270" s="171"/>
      <c r="T270" s="171"/>
      <c r="U270" s="171"/>
      <c r="V270" s="171"/>
      <c r="W270" s="171"/>
      <c r="X270" s="171"/>
    </row>
    <row r="271" spans="7:24">
      <c r="G271" s="171"/>
      <c r="O271" s="171"/>
      <c r="P271" s="171"/>
      <c r="Q271" s="171"/>
      <c r="R271" s="171"/>
      <c r="S271" s="171"/>
      <c r="T271" s="171"/>
      <c r="U271" s="171"/>
      <c r="V271" s="171"/>
      <c r="W271" s="171"/>
      <c r="X271" s="171"/>
    </row>
    <row r="272" spans="7:24">
      <c r="G272" s="171"/>
      <c r="O272" s="171"/>
      <c r="P272" s="171"/>
      <c r="Q272" s="171"/>
      <c r="R272" s="171"/>
      <c r="S272" s="171"/>
      <c r="T272" s="171"/>
      <c r="U272" s="171"/>
      <c r="V272" s="171"/>
      <c r="W272" s="171"/>
      <c r="X272" s="171"/>
    </row>
    <row r="273" spans="7:24">
      <c r="G273" s="171"/>
      <c r="O273" s="171"/>
      <c r="P273" s="171"/>
      <c r="Q273" s="171"/>
      <c r="R273" s="171"/>
      <c r="S273" s="171"/>
      <c r="T273" s="171"/>
      <c r="U273" s="171"/>
      <c r="V273" s="171"/>
      <c r="W273" s="171"/>
      <c r="X273" s="171"/>
    </row>
    <row r="274" spans="7:24">
      <c r="G274" s="171"/>
      <c r="O274" s="171"/>
      <c r="P274" s="171"/>
      <c r="Q274" s="171"/>
      <c r="R274" s="171"/>
      <c r="S274" s="171"/>
      <c r="T274" s="171"/>
      <c r="U274" s="171"/>
      <c r="V274" s="171"/>
      <c r="W274" s="171"/>
      <c r="X274" s="171"/>
    </row>
    <row r="275" spans="7:24">
      <c r="G275" s="171"/>
      <c r="O275" s="171"/>
      <c r="P275" s="171"/>
      <c r="Q275" s="171"/>
      <c r="R275" s="171"/>
      <c r="S275" s="171"/>
      <c r="T275" s="171"/>
      <c r="U275" s="171"/>
      <c r="V275" s="171"/>
      <c r="W275" s="171"/>
      <c r="X275" s="171"/>
    </row>
    <row r="276" spans="15:24">
      <c r="O276" s="171"/>
      <c r="P276" s="171"/>
      <c r="Q276" s="171"/>
      <c r="R276" s="171"/>
      <c r="S276" s="171"/>
      <c r="T276" s="171"/>
      <c r="U276" s="171"/>
      <c r="V276" s="171"/>
      <c r="W276" s="171"/>
      <c r="X276" s="171"/>
    </row>
  </sheetData>
  <autoFilter ref="C1:V249">
    <extLst/>
  </autoFilter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A248"/>
  <sheetViews>
    <sheetView zoomScale="70" zoomScaleNormal="70" workbookViewId="0">
      <pane ySplit="2" topLeftCell="A192" activePane="bottomLeft" state="frozen"/>
      <selection/>
      <selection pane="bottomLeft" activeCell="B198" sqref="B198"/>
    </sheetView>
  </sheetViews>
  <sheetFormatPr defaultColWidth="9" defaultRowHeight="15"/>
  <cols>
    <col min="1" max="1" width="15" style="21" customWidth="1"/>
    <col min="2" max="2" width="7.5" style="21" customWidth="1"/>
    <col min="3" max="4" width="15" style="21" customWidth="1"/>
    <col min="5" max="6" width="15.7" style="218" customWidth="1"/>
    <col min="7" max="7" width="10.7" style="26" customWidth="1"/>
    <col min="8" max="8" width="9" style="23" customWidth="1"/>
    <col min="9" max="11" width="9" style="23"/>
    <col min="12" max="12" width="13.1" style="295" customWidth="1"/>
    <col min="13" max="13" width="9.7" style="26" customWidth="1"/>
    <col min="14" max="14" width="8.6" style="26" customWidth="1"/>
    <col min="15" max="15" width="9" style="26" customWidth="1"/>
    <col min="16" max="16" width="6.7" style="26" customWidth="1"/>
    <col min="17" max="16384" width="9" style="26"/>
  </cols>
  <sheetData>
    <row r="1" s="1" customFormat="1" ht="60" spans="1:24">
      <c r="A1" s="27" t="s">
        <v>66</v>
      </c>
      <c r="B1" s="27" t="s">
        <v>67</v>
      </c>
      <c r="C1" s="27" t="s">
        <v>68</v>
      </c>
      <c r="D1" s="27" t="s">
        <v>69</v>
      </c>
      <c r="E1" s="28" t="s">
        <v>70</v>
      </c>
      <c r="F1" s="28" t="s">
        <v>71</v>
      </c>
      <c r="G1" s="29" t="s">
        <v>72</v>
      </c>
      <c r="H1" s="30" t="s">
        <v>955</v>
      </c>
      <c r="I1" s="30" t="s">
        <v>956</v>
      </c>
      <c r="J1" s="30" t="s">
        <v>957</v>
      </c>
      <c r="K1" s="30" t="s">
        <v>958</v>
      </c>
      <c r="L1" s="461" t="s">
        <v>959</v>
      </c>
      <c r="M1" s="228" t="s">
        <v>960</v>
      </c>
      <c r="N1" s="228" t="s">
        <v>961</v>
      </c>
      <c r="O1" s="228" t="s">
        <v>962</v>
      </c>
      <c r="P1" s="228" t="s">
        <v>963</v>
      </c>
      <c r="Q1" s="229" t="s">
        <v>964</v>
      </c>
      <c r="R1" s="229" t="s">
        <v>965</v>
      </c>
      <c r="S1" s="228" t="s">
        <v>966</v>
      </c>
      <c r="T1" s="228" t="s">
        <v>967</v>
      </c>
      <c r="U1" s="228" t="s">
        <v>968</v>
      </c>
      <c r="V1" s="228" t="s">
        <v>969</v>
      </c>
      <c r="W1" s="228" t="s">
        <v>970</v>
      </c>
      <c r="X1" s="228" t="s">
        <v>971</v>
      </c>
    </row>
    <row r="2" s="1" customFormat="1" ht="46.8" customHeight="1" spans="1:24">
      <c r="A2" s="27"/>
      <c r="B2" s="27"/>
      <c r="C2" s="27"/>
      <c r="D2" s="27"/>
      <c r="E2" s="31"/>
      <c r="F2" s="31"/>
      <c r="G2" s="32"/>
      <c r="H2" s="30"/>
      <c r="I2" s="30"/>
      <c r="J2" s="30"/>
      <c r="K2" s="30"/>
      <c r="L2" s="382" t="s">
        <v>972</v>
      </c>
      <c r="M2" s="228" t="s">
        <v>973</v>
      </c>
      <c r="N2" s="228" t="s">
        <v>974</v>
      </c>
      <c r="O2" s="228" t="s">
        <v>975</v>
      </c>
      <c r="P2" s="228" t="s">
        <v>976</v>
      </c>
      <c r="Q2" s="229" t="s">
        <v>977</v>
      </c>
      <c r="R2" s="229" t="s">
        <v>978</v>
      </c>
      <c r="S2" s="228" t="s">
        <v>979</v>
      </c>
      <c r="T2" s="228" t="s">
        <v>980</v>
      </c>
      <c r="U2" s="228" t="s">
        <v>981</v>
      </c>
      <c r="V2" s="228" t="s">
        <v>982</v>
      </c>
      <c r="W2" s="228" t="s">
        <v>983</v>
      </c>
      <c r="X2" s="228" t="s">
        <v>984</v>
      </c>
    </row>
    <row r="3" s="1" customFormat="1" ht="32.4" customHeight="1" spans="1:24">
      <c r="A3" s="27"/>
      <c r="B3" s="27"/>
      <c r="C3" s="27"/>
      <c r="D3" s="27"/>
      <c r="E3" s="31"/>
      <c r="F3" s="31"/>
      <c r="G3" s="33" t="s">
        <v>97</v>
      </c>
      <c r="H3" s="30"/>
      <c r="I3" s="30"/>
      <c r="J3" s="30"/>
      <c r="K3" s="30"/>
      <c r="L3" s="462"/>
      <c r="M3" s="95">
        <v>1</v>
      </c>
      <c r="N3" s="95">
        <v>10</v>
      </c>
      <c r="O3" s="95">
        <v>1</v>
      </c>
      <c r="P3" s="95">
        <v>10</v>
      </c>
      <c r="Q3" s="323">
        <v>1</v>
      </c>
      <c r="R3" s="323">
        <v>10</v>
      </c>
      <c r="S3" s="95">
        <v>1</v>
      </c>
      <c r="T3" s="95">
        <v>1</v>
      </c>
      <c r="U3" s="95">
        <v>1</v>
      </c>
      <c r="V3" s="95">
        <v>0.01</v>
      </c>
      <c r="W3" s="95">
        <v>0.01</v>
      </c>
      <c r="X3" s="95">
        <v>0.01</v>
      </c>
    </row>
    <row r="4" ht="23.4" customHeight="1" spans="1:24">
      <c r="A4" s="27">
        <f>启动参数!A4</f>
        <v>608</v>
      </c>
      <c r="B4" s="27"/>
      <c r="C4" s="27"/>
      <c r="D4" s="27"/>
      <c r="E4" s="31" t="s">
        <v>98</v>
      </c>
      <c r="F4" s="31" t="s">
        <v>98</v>
      </c>
      <c r="G4" s="33" t="s">
        <v>99</v>
      </c>
      <c r="H4" s="21"/>
      <c r="I4" s="21"/>
      <c r="J4" s="21"/>
      <c r="K4" s="21"/>
      <c r="L4" s="424"/>
      <c r="M4" s="95" t="s">
        <v>985</v>
      </c>
      <c r="N4" s="95" t="s">
        <v>609</v>
      </c>
      <c r="O4" s="95" t="s">
        <v>985</v>
      </c>
      <c r="P4" s="95" t="s">
        <v>609</v>
      </c>
      <c r="Q4" s="323" t="s">
        <v>985</v>
      </c>
      <c r="R4" s="323" t="s">
        <v>609</v>
      </c>
      <c r="S4" s="95" t="s">
        <v>985</v>
      </c>
      <c r="T4" s="95" t="s">
        <v>985</v>
      </c>
      <c r="U4" s="95" t="s">
        <v>985</v>
      </c>
      <c r="V4" s="95" t="s">
        <v>986</v>
      </c>
      <c r="W4" s="95" t="s">
        <v>986</v>
      </c>
      <c r="X4" s="95" t="s">
        <v>986</v>
      </c>
    </row>
    <row r="5" s="2" customFormat="1" ht="17.5" spans="1:24">
      <c r="A5" s="422"/>
      <c r="B5" s="35"/>
      <c r="C5" s="422"/>
      <c r="D5" s="422"/>
      <c r="E5" s="34"/>
      <c r="F5" s="34"/>
      <c r="G5" s="458"/>
      <c r="H5" s="117">
        <v>1</v>
      </c>
      <c r="I5" s="117">
        <v>1</v>
      </c>
      <c r="J5" s="117"/>
      <c r="K5" s="117"/>
      <c r="L5" s="429">
        <f t="shared" ref="L5:L10" si="0">H5+I5*2+J5*4+K5*8</f>
        <v>3</v>
      </c>
      <c r="M5" s="394"/>
      <c r="N5" s="394"/>
      <c r="O5" s="394"/>
      <c r="P5" s="394"/>
      <c r="Q5" s="440"/>
      <c r="R5" s="440"/>
      <c r="S5" s="394"/>
      <c r="T5" s="394"/>
      <c r="U5" s="394"/>
      <c r="V5" s="395" t="s">
        <v>987</v>
      </c>
      <c r="W5" s="394"/>
      <c r="X5" s="394"/>
    </row>
    <row r="6" customFormat="1" ht="17.5" spans="1:24">
      <c r="A6" s="31">
        <f>A4</f>
        <v>608</v>
      </c>
      <c r="B6" s="40" t="s">
        <v>109</v>
      </c>
      <c r="C6" s="31" t="s">
        <v>110</v>
      </c>
      <c r="D6" s="41" t="s">
        <v>109</v>
      </c>
      <c r="E6" s="42" t="s">
        <v>111</v>
      </c>
      <c r="F6" s="42" t="s">
        <v>112</v>
      </c>
      <c r="G6" s="235"/>
      <c r="H6" s="21">
        <v>1</v>
      </c>
      <c r="I6" s="21">
        <v>1</v>
      </c>
      <c r="J6" s="21">
        <v>0</v>
      </c>
      <c r="K6" s="21">
        <v>0</v>
      </c>
      <c r="L6" s="424">
        <f t="shared" si="0"/>
        <v>3</v>
      </c>
      <c r="M6" s="235">
        <v>150</v>
      </c>
      <c r="N6" s="235">
        <v>800</v>
      </c>
      <c r="O6" s="235">
        <v>500</v>
      </c>
      <c r="P6" s="235">
        <v>100</v>
      </c>
      <c r="Q6" s="235">
        <v>800</v>
      </c>
      <c r="R6" s="234">
        <v>10</v>
      </c>
      <c r="S6" s="234">
        <v>0</v>
      </c>
      <c r="T6" s="234">
        <v>0</v>
      </c>
      <c r="U6" s="234">
        <v>0</v>
      </c>
      <c r="V6" s="234">
        <v>0.5</v>
      </c>
      <c r="W6" s="234">
        <v>3</v>
      </c>
      <c r="X6" s="234">
        <v>5</v>
      </c>
    </row>
    <row r="7" s="2" customFormat="1" ht="17.5" spans="1:24">
      <c r="A7" s="422"/>
      <c r="B7" s="35"/>
      <c r="C7" s="422"/>
      <c r="D7" s="422"/>
      <c r="E7" s="34"/>
      <c r="F7" s="34"/>
      <c r="G7" s="458"/>
      <c r="H7" s="117">
        <v>1</v>
      </c>
      <c r="I7" s="117">
        <v>1</v>
      </c>
      <c r="J7" s="117"/>
      <c r="K7" s="117"/>
      <c r="L7" s="429">
        <f t="shared" si="0"/>
        <v>3</v>
      </c>
      <c r="M7" s="394"/>
      <c r="N7" s="394"/>
      <c r="O7" s="394"/>
      <c r="P7" s="394"/>
      <c r="Q7" s="440"/>
      <c r="R7" s="440"/>
      <c r="S7" s="394"/>
      <c r="T7" s="394"/>
      <c r="U7" s="394"/>
      <c r="V7" s="395" t="s">
        <v>987</v>
      </c>
      <c r="W7" s="394"/>
      <c r="X7" s="394"/>
    </row>
    <row r="8" customFormat="1" ht="17.5" spans="1:24">
      <c r="A8" s="31">
        <f>A4</f>
        <v>608</v>
      </c>
      <c r="B8" s="40" t="s">
        <v>109</v>
      </c>
      <c r="C8" s="31" t="s">
        <v>110</v>
      </c>
      <c r="D8" s="41" t="s">
        <v>120</v>
      </c>
      <c r="E8" s="42" t="s">
        <v>121</v>
      </c>
      <c r="F8" s="42" t="s">
        <v>122</v>
      </c>
      <c r="G8" s="235"/>
      <c r="H8" s="21">
        <v>1</v>
      </c>
      <c r="I8" s="21">
        <v>1</v>
      </c>
      <c r="J8" s="21">
        <v>0</v>
      </c>
      <c r="K8" s="21">
        <v>0</v>
      </c>
      <c r="L8" s="424">
        <f t="shared" si="0"/>
        <v>3</v>
      </c>
      <c r="M8" s="235">
        <v>150</v>
      </c>
      <c r="N8" s="235">
        <v>800</v>
      </c>
      <c r="O8" s="236">
        <v>500</v>
      </c>
      <c r="P8" s="235">
        <v>100</v>
      </c>
      <c r="Q8" s="234">
        <v>800</v>
      </c>
      <c r="R8" s="234">
        <v>10</v>
      </c>
      <c r="S8" s="234">
        <v>0</v>
      </c>
      <c r="T8" s="234">
        <v>0</v>
      </c>
      <c r="U8" s="234">
        <v>0</v>
      </c>
      <c r="V8" s="234">
        <v>0.5</v>
      </c>
      <c r="W8" s="234">
        <v>3</v>
      </c>
      <c r="X8" s="234">
        <v>5</v>
      </c>
    </row>
    <row r="9" s="2" customFormat="1" ht="17.5" spans="1:24">
      <c r="A9" s="422"/>
      <c r="B9" s="35"/>
      <c r="C9" s="422"/>
      <c r="D9" s="422"/>
      <c r="E9" s="34"/>
      <c r="F9" s="34"/>
      <c r="G9" s="458"/>
      <c r="H9" s="117"/>
      <c r="I9" s="117"/>
      <c r="J9" s="117"/>
      <c r="K9" s="117"/>
      <c r="L9" s="429">
        <f t="shared" si="0"/>
        <v>0</v>
      </c>
      <c r="M9" s="394"/>
      <c r="N9" s="394"/>
      <c r="O9" s="394"/>
      <c r="P9" s="394"/>
      <c r="Q9" s="440"/>
      <c r="R9" s="440"/>
      <c r="S9" s="394"/>
      <c r="T9" s="394"/>
      <c r="U9" s="394"/>
      <c r="V9" s="395" t="s">
        <v>987</v>
      </c>
      <c r="W9" s="394"/>
      <c r="X9" s="394"/>
    </row>
    <row r="10" customFormat="1" ht="17.5" spans="1:24">
      <c r="A10" s="31">
        <f t="shared" ref="A10:A14" si="1">A4</f>
        <v>608</v>
      </c>
      <c r="B10" s="40" t="s">
        <v>109</v>
      </c>
      <c r="C10" s="31" t="s">
        <v>110</v>
      </c>
      <c r="D10" s="41" t="s">
        <v>126</v>
      </c>
      <c r="E10" s="42" t="s">
        <v>127</v>
      </c>
      <c r="F10" s="42" t="s">
        <v>128</v>
      </c>
      <c r="G10" s="235"/>
      <c r="H10" s="21">
        <v>1</v>
      </c>
      <c r="I10" s="21">
        <v>1</v>
      </c>
      <c r="J10" s="21">
        <v>0</v>
      </c>
      <c r="K10" s="21">
        <v>0</v>
      </c>
      <c r="L10" s="424">
        <f t="shared" si="0"/>
        <v>3</v>
      </c>
      <c r="M10" s="235">
        <v>150</v>
      </c>
      <c r="N10" s="235">
        <v>800</v>
      </c>
      <c r="O10" s="236">
        <v>500</v>
      </c>
      <c r="P10" s="235">
        <v>100</v>
      </c>
      <c r="Q10" s="234">
        <v>800</v>
      </c>
      <c r="R10" s="234">
        <v>10</v>
      </c>
      <c r="S10" s="234">
        <v>0</v>
      </c>
      <c r="T10" s="234">
        <v>0</v>
      </c>
      <c r="U10" s="234">
        <v>0</v>
      </c>
      <c r="V10" s="234">
        <v>0.5</v>
      </c>
      <c r="W10" s="234">
        <v>3</v>
      </c>
      <c r="X10" s="234">
        <v>5</v>
      </c>
    </row>
    <row r="11" s="3" customFormat="1" ht="17.5" spans="1:24">
      <c r="A11" s="45"/>
      <c r="B11" s="35"/>
      <c r="C11" s="34"/>
      <c r="D11" s="36"/>
      <c r="E11" s="37"/>
      <c r="F11" s="37"/>
      <c r="G11" s="232"/>
      <c r="H11" s="49"/>
      <c r="I11" s="49"/>
      <c r="J11" s="49"/>
      <c r="K11" s="49"/>
      <c r="L11" s="232"/>
      <c r="M11" s="232"/>
      <c r="N11" s="232"/>
      <c r="O11" s="233"/>
      <c r="P11" s="232"/>
      <c r="Q11" s="148"/>
      <c r="R11" s="148"/>
      <c r="S11" s="148"/>
      <c r="T11" s="148"/>
      <c r="U11" s="148"/>
      <c r="V11" s="148"/>
      <c r="W11" s="148"/>
      <c r="X11" s="148"/>
    </row>
    <row r="12" customFormat="1" ht="17.5" spans="1:24">
      <c r="A12" s="48">
        <f t="shared" si="1"/>
        <v>608</v>
      </c>
      <c r="B12" s="40"/>
      <c r="C12" s="31" t="s">
        <v>110</v>
      </c>
      <c r="D12" s="41" t="s">
        <v>129</v>
      </c>
      <c r="E12" s="42" t="s">
        <v>130</v>
      </c>
      <c r="F12" s="42" t="s">
        <v>131</v>
      </c>
      <c r="G12" s="235"/>
      <c r="H12" s="21"/>
      <c r="I12" s="21"/>
      <c r="J12" s="21"/>
      <c r="K12" s="21"/>
      <c r="L12" s="424"/>
      <c r="M12" s="235"/>
      <c r="N12" s="235"/>
      <c r="O12" s="236"/>
      <c r="P12" s="235"/>
      <c r="Q12" s="234"/>
      <c r="R12" s="234"/>
      <c r="S12" s="234"/>
      <c r="T12" s="234"/>
      <c r="U12" s="234"/>
      <c r="V12" s="234"/>
      <c r="W12" s="234"/>
      <c r="X12" s="234"/>
    </row>
    <row r="13" s="3" customFormat="1" ht="17.5" spans="1:24">
      <c r="A13" s="45"/>
      <c r="B13" s="35"/>
      <c r="C13" s="34"/>
      <c r="D13" s="36"/>
      <c r="E13" s="37"/>
      <c r="F13" s="37"/>
      <c r="G13" s="232"/>
      <c r="H13" s="49"/>
      <c r="I13" s="49"/>
      <c r="J13" s="49"/>
      <c r="K13" s="49"/>
      <c r="L13" s="232"/>
      <c r="M13" s="232"/>
      <c r="N13" s="232"/>
      <c r="O13" s="233"/>
      <c r="P13" s="232"/>
      <c r="Q13" s="148"/>
      <c r="R13" s="148"/>
      <c r="S13" s="148"/>
      <c r="T13" s="148"/>
      <c r="U13" s="148"/>
      <c r="V13" s="148"/>
      <c r="W13" s="148"/>
      <c r="X13" s="148"/>
    </row>
    <row r="14" customFormat="1" ht="17.5" spans="1:24">
      <c r="A14" s="48">
        <f t="shared" si="1"/>
        <v>608</v>
      </c>
      <c r="B14" s="40"/>
      <c r="C14" s="31" t="s">
        <v>110</v>
      </c>
      <c r="D14" s="41" t="s">
        <v>132</v>
      </c>
      <c r="E14" s="42" t="s">
        <v>133</v>
      </c>
      <c r="F14" s="42" t="s">
        <v>134</v>
      </c>
      <c r="G14" s="235"/>
      <c r="H14" s="21"/>
      <c r="I14" s="21"/>
      <c r="J14" s="21"/>
      <c r="K14" s="21"/>
      <c r="L14" s="424"/>
      <c r="M14" s="235"/>
      <c r="N14" s="235"/>
      <c r="O14" s="236"/>
      <c r="P14" s="235"/>
      <c r="Q14" s="234"/>
      <c r="R14" s="234"/>
      <c r="S14" s="234"/>
      <c r="T14" s="234"/>
      <c r="U14" s="234"/>
      <c r="V14" s="234"/>
      <c r="W14" s="234"/>
      <c r="X14" s="234"/>
    </row>
    <row r="15" customFormat="1" ht="17.5" spans="1:24">
      <c r="A15" s="45"/>
      <c r="B15" s="35"/>
      <c r="C15" s="34"/>
      <c r="D15" s="36"/>
      <c r="E15" s="37"/>
      <c r="F15" s="37"/>
      <c r="G15" s="232"/>
      <c r="H15" s="117">
        <v>1</v>
      </c>
      <c r="I15" s="117">
        <v>1</v>
      </c>
      <c r="J15" s="117"/>
      <c r="K15" s="117"/>
      <c r="L15" s="429">
        <f>H15+I15*2+J15*4+K15*8</f>
        <v>3</v>
      </c>
      <c r="M15" s="394"/>
      <c r="N15" s="394"/>
      <c r="O15" s="394"/>
      <c r="P15" s="394"/>
      <c r="Q15" s="440"/>
      <c r="R15" s="440"/>
      <c r="S15" s="394"/>
      <c r="T15" s="394"/>
      <c r="U15" s="394"/>
      <c r="V15" s="395" t="s">
        <v>987</v>
      </c>
      <c r="W15" s="394"/>
      <c r="X15" s="394"/>
    </row>
    <row r="16" s="4" customFormat="1" ht="17.5" spans="1:24">
      <c r="A16" s="50">
        <f>A4</f>
        <v>608</v>
      </c>
      <c r="B16" s="51" t="s">
        <v>109</v>
      </c>
      <c r="C16" s="52" t="s">
        <v>110</v>
      </c>
      <c r="D16" s="53" t="s">
        <v>135</v>
      </c>
      <c r="E16" s="54" t="s">
        <v>136</v>
      </c>
      <c r="F16" s="54" t="s">
        <v>137</v>
      </c>
      <c r="G16" s="459"/>
      <c r="H16" s="56">
        <v>1</v>
      </c>
      <c r="I16" s="56">
        <v>1</v>
      </c>
      <c r="J16" s="56">
        <v>0</v>
      </c>
      <c r="K16" s="56">
        <v>0</v>
      </c>
      <c r="L16" s="459">
        <f t="shared" ref="L16:L17" si="2">H16+I16*2+J16*4+K16*8</f>
        <v>3</v>
      </c>
      <c r="M16" s="459">
        <v>150</v>
      </c>
      <c r="N16" s="459">
        <v>800</v>
      </c>
      <c r="O16" s="463">
        <v>500</v>
      </c>
      <c r="P16" s="459">
        <v>100</v>
      </c>
      <c r="Q16" s="304">
        <v>800</v>
      </c>
      <c r="R16" s="304">
        <v>10</v>
      </c>
      <c r="S16" s="304">
        <v>0</v>
      </c>
      <c r="T16" s="304">
        <v>0</v>
      </c>
      <c r="U16" s="304">
        <v>0</v>
      </c>
      <c r="V16" s="304">
        <v>0.5</v>
      </c>
      <c r="W16" s="304">
        <v>3</v>
      </c>
      <c r="X16" s="304">
        <v>5</v>
      </c>
    </row>
    <row r="17" customFormat="1" ht="17.5" spans="1:24">
      <c r="A17" s="45"/>
      <c r="B17" s="35"/>
      <c r="C17" s="34"/>
      <c r="D17" s="36"/>
      <c r="E17" s="37"/>
      <c r="F17" s="37"/>
      <c r="G17" s="232"/>
      <c r="H17" s="117">
        <v>1</v>
      </c>
      <c r="I17" s="117">
        <v>1</v>
      </c>
      <c r="J17" s="117"/>
      <c r="K17" s="117"/>
      <c r="L17" s="429">
        <f t="shared" si="2"/>
        <v>3</v>
      </c>
      <c r="M17" s="394"/>
      <c r="N17" s="394"/>
      <c r="O17" s="394"/>
      <c r="P17" s="394"/>
      <c r="Q17" s="440"/>
      <c r="R17" s="440"/>
      <c r="S17" s="394"/>
      <c r="T17" s="394"/>
      <c r="U17" s="394"/>
      <c r="V17" s="395" t="s">
        <v>987</v>
      </c>
      <c r="W17" s="394"/>
      <c r="X17" s="394"/>
    </row>
    <row r="18" s="4" customFormat="1" ht="17.5" spans="1:24">
      <c r="A18" s="50">
        <f>A4</f>
        <v>608</v>
      </c>
      <c r="B18" s="51" t="s">
        <v>109</v>
      </c>
      <c r="C18" s="52" t="s">
        <v>110</v>
      </c>
      <c r="D18" s="53" t="s">
        <v>138</v>
      </c>
      <c r="E18" s="54" t="s">
        <v>139</v>
      </c>
      <c r="F18" s="54" t="s">
        <v>140</v>
      </c>
      <c r="G18" s="459"/>
      <c r="H18" s="56">
        <v>1</v>
      </c>
      <c r="I18" s="56">
        <v>1</v>
      </c>
      <c r="J18" s="56">
        <v>0</v>
      </c>
      <c r="K18" s="56">
        <v>0</v>
      </c>
      <c r="L18" s="459">
        <f t="shared" ref="L18" si="3">H18+I18*2+J18*4+K18*8</f>
        <v>3</v>
      </c>
      <c r="M18" s="459">
        <v>150</v>
      </c>
      <c r="N18" s="459">
        <v>800</v>
      </c>
      <c r="O18" s="463">
        <v>500</v>
      </c>
      <c r="P18" s="459">
        <v>100</v>
      </c>
      <c r="Q18" s="304">
        <v>800</v>
      </c>
      <c r="R18" s="304">
        <v>10</v>
      </c>
      <c r="S18" s="304">
        <v>0</v>
      </c>
      <c r="T18" s="304">
        <v>0</v>
      </c>
      <c r="U18" s="304">
        <v>0</v>
      </c>
      <c r="V18" s="304">
        <v>0.5</v>
      </c>
      <c r="W18" s="304">
        <v>3</v>
      </c>
      <c r="X18" s="304">
        <v>5</v>
      </c>
    </row>
    <row r="19" s="2" customFormat="1" ht="17.5" spans="1:24">
      <c r="A19" s="422"/>
      <c r="B19" s="35"/>
      <c r="C19" s="422"/>
      <c r="D19" s="422"/>
      <c r="E19" s="34"/>
      <c r="F19" s="34"/>
      <c r="G19" s="458"/>
      <c r="H19" s="117">
        <v>1</v>
      </c>
      <c r="I19" s="117">
        <v>1</v>
      </c>
      <c r="J19" s="117"/>
      <c r="K19" s="117"/>
      <c r="L19" s="429">
        <f t="shared" ref="L19:L30" si="4">H19+I19*2+J19*4+K19*8</f>
        <v>3</v>
      </c>
      <c r="M19" s="394"/>
      <c r="N19" s="394"/>
      <c r="O19" s="394"/>
      <c r="P19" s="394"/>
      <c r="Q19" s="440"/>
      <c r="R19" s="440"/>
      <c r="S19" s="394"/>
      <c r="T19" s="394"/>
      <c r="U19" s="394"/>
      <c r="V19" s="395" t="s">
        <v>987</v>
      </c>
      <c r="W19" s="394"/>
      <c r="X19" s="394"/>
    </row>
    <row r="20" customFormat="1" ht="17.5" spans="1:24">
      <c r="A20" s="31">
        <f>A4</f>
        <v>608</v>
      </c>
      <c r="B20" s="40" t="s">
        <v>120</v>
      </c>
      <c r="C20" s="31" t="s">
        <v>146</v>
      </c>
      <c r="D20" s="41" t="s">
        <v>109</v>
      </c>
      <c r="E20" s="42" t="s">
        <v>147</v>
      </c>
      <c r="F20" s="42" t="s">
        <v>148</v>
      </c>
      <c r="G20" s="235"/>
      <c r="H20" s="21">
        <v>1</v>
      </c>
      <c r="I20" s="21">
        <v>1</v>
      </c>
      <c r="J20" s="21">
        <v>0</v>
      </c>
      <c r="K20" s="21">
        <v>0</v>
      </c>
      <c r="L20" s="424">
        <f t="shared" si="4"/>
        <v>3</v>
      </c>
      <c r="M20" s="235">
        <v>150</v>
      </c>
      <c r="N20" s="235">
        <v>800</v>
      </c>
      <c r="O20" s="236">
        <v>500</v>
      </c>
      <c r="P20" s="235">
        <v>100</v>
      </c>
      <c r="Q20" s="234">
        <v>800</v>
      </c>
      <c r="R20" s="234">
        <v>10</v>
      </c>
      <c r="S20" s="234">
        <v>0</v>
      </c>
      <c r="T20" s="234">
        <v>0</v>
      </c>
      <c r="U20" s="234">
        <v>0</v>
      </c>
      <c r="V20" s="234">
        <v>0.5</v>
      </c>
      <c r="W20" s="234">
        <v>3</v>
      </c>
      <c r="X20" s="234">
        <v>5</v>
      </c>
    </row>
    <row r="21" s="2" customFormat="1" ht="17.5" spans="1:24">
      <c r="A21" s="422"/>
      <c r="B21" s="35"/>
      <c r="C21" s="422"/>
      <c r="D21" s="422"/>
      <c r="E21" s="34"/>
      <c r="F21" s="34"/>
      <c r="G21" s="458"/>
      <c r="H21" s="117">
        <v>1</v>
      </c>
      <c r="I21" s="117">
        <v>1</v>
      </c>
      <c r="J21" s="117"/>
      <c r="K21" s="117"/>
      <c r="L21" s="429">
        <f t="shared" si="4"/>
        <v>3</v>
      </c>
      <c r="M21" s="394"/>
      <c r="N21" s="394"/>
      <c r="O21" s="394"/>
      <c r="P21" s="394"/>
      <c r="Q21" s="440"/>
      <c r="R21" s="440"/>
      <c r="S21" s="394"/>
      <c r="T21" s="394"/>
      <c r="U21" s="394"/>
      <c r="V21" s="395" t="s">
        <v>987</v>
      </c>
      <c r="W21" s="394"/>
      <c r="X21" s="394"/>
    </row>
    <row r="22" customFormat="1" ht="17.5" spans="1:24">
      <c r="A22" s="31">
        <f>A4</f>
        <v>608</v>
      </c>
      <c r="B22" s="40" t="s">
        <v>120</v>
      </c>
      <c r="C22" s="31" t="s">
        <v>146</v>
      </c>
      <c r="D22" s="41" t="s">
        <v>120</v>
      </c>
      <c r="E22" s="42" t="s">
        <v>152</v>
      </c>
      <c r="F22" s="42" t="s">
        <v>153</v>
      </c>
      <c r="G22" s="235"/>
      <c r="H22" s="21">
        <v>1</v>
      </c>
      <c r="I22" s="21">
        <v>1</v>
      </c>
      <c r="J22" s="21">
        <v>0</v>
      </c>
      <c r="K22" s="21">
        <v>0</v>
      </c>
      <c r="L22" s="424">
        <f t="shared" si="4"/>
        <v>3</v>
      </c>
      <c r="M22" s="235">
        <v>150</v>
      </c>
      <c r="N22" s="235">
        <v>800</v>
      </c>
      <c r="O22" s="236">
        <v>500</v>
      </c>
      <c r="P22" s="235">
        <v>100</v>
      </c>
      <c r="Q22" s="234">
        <v>800</v>
      </c>
      <c r="R22" s="234">
        <v>10</v>
      </c>
      <c r="S22" s="234">
        <v>0</v>
      </c>
      <c r="T22" s="234">
        <v>0</v>
      </c>
      <c r="U22" s="234">
        <v>0</v>
      </c>
      <c r="V22" s="234">
        <v>0.5</v>
      </c>
      <c r="W22" s="234">
        <v>3</v>
      </c>
      <c r="X22" s="234">
        <v>5</v>
      </c>
    </row>
    <row r="23" s="2" customFormat="1" ht="17.5" spans="1:24">
      <c r="A23" s="422"/>
      <c r="B23" s="35"/>
      <c r="C23" s="422"/>
      <c r="D23" s="422"/>
      <c r="E23" s="34"/>
      <c r="F23" s="34"/>
      <c r="G23" s="458"/>
      <c r="H23" s="117">
        <v>1</v>
      </c>
      <c r="I23" s="117">
        <v>1</v>
      </c>
      <c r="J23" s="117"/>
      <c r="K23" s="117"/>
      <c r="L23" s="429">
        <f t="shared" si="4"/>
        <v>3</v>
      </c>
      <c r="M23" s="394"/>
      <c r="N23" s="394"/>
      <c r="O23" s="394"/>
      <c r="P23" s="394"/>
      <c r="Q23" s="440"/>
      <c r="R23" s="440"/>
      <c r="S23" s="394"/>
      <c r="T23" s="394"/>
      <c r="U23" s="394"/>
      <c r="V23" s="395" t="s">
        <v>987</v>
      </c>
      <c r="W23" s="394"/>
      <c r="X23" s="394"/>
    </row>
    <row r="24" customFormat="1" ht="17.5" spans="1:24">
      <c r="A24" s="31">
        <f>A4</f>
        <v>608</v>
      </c>
      <c r="B24" s="40" t="s">
        <v>120</v>
      </c>
      <c r="C24" s="31" t="s">
        <v>146</v>
      </c>
      <c r="D24" s="41" t="s">
        <v>126</v>
      </c>
      <c r="E24" s="42" t="s">
        <v>154</v>
      </c>
      <c r="F24" s="42" t="s">
        <v>155</v>
      </c>
      <c r="G24" s="235"/>
      <c r="H24" s="21">
        <v>1</v>
      </c>
      <c r="I24" s="21">
        <v>1</v>
      </c>
      <c r="J24" s="21">
        <v>0</v>
      </c>
      <c r="K24" s="21">
        <v>0</v>
      </c>
      <c r="L24" s="424">
        <f t="shared" si="4"/>
        <v>3</v>
      </c>
      <c r="M24" s="235">
        <v>150</v>
      </c>
      <c r="N24" s="235">
        <v>800</v>
      </c>
      <c r="O24" s="236">
        <v>500</v>
      </c>
      <c r="P24" s="235">
        <v>100</v>
      </c>
      <c r="Q24" s="234">
        <v>800</v>
      </c>
      <c r="R24" s="234">
        <v>10</v>
      </c>
      <c r="S24" s="234">
        <v>0</v>
      </c>
      <c r="T24" s="234">
        <v>0</v>
      </c>
      <c r="U24" s="234">
        <v>0</v>
      </c>
      <c r="V24" s="234">
        <v>0.5</v>
      </c>
      <c r="W24" s="234">
        <v>3</v>
      </c>
      <c r="X24" s="234">
        <v>5</v>
      </c>
    </row>
    <row r="25" s="2" customFormat="1" ht="17.5" spans="1:24">
      <c r="A25" s="422"/>
      <c r="B25" s="35"/>
      <c r="C25" s="422"/>
      <c r="D25" s="422"/>
      <c r="E25" s="34"/>
      <c r="F25" s="34"/>
      <c r="G25" s="458"/>
      <c r="H25" s="117">
        <v>1</v>
      </c>
      <c r="I25" s="117">
        <v>1</v>
      </c>
      <c r="J25" s="117"/>
      <c r="K25" s="117"/>
      <c r="L25" s="429">
        <f t="shared" si="4"/>
        <v>3</v>
      </c>
      <c r="M25" s="394"/>
      <c r="N25" s="394"/>
      <c r="O25" s="394"/>
      <c r="P25" s="394"/>
      <c r="Q25" s="440"/>
      <c r="R25" s="440"/>
      <c r="S25" s="394"/>
      <c r="T25" s="394"/>
      <c r="U25" s="394"/>
      <c r="V25" s="395" t="s">
        <v>987</v>
      </c>
      <c r="W25" s="394"/>
      <c r="X25" s="394"/>
    </row>
    <row r="26" customFormat="1" ht="17.5" spans="1:24">
      <c r="A26" s="31">
        <f>A4</f>
        <v>608</v>
      </c>
      <c r="B26" s="40" t="s">
        <v>120</v>
      </c>
      <c r="C26" s="31" t="s">
        <v>146</v>
      </c>
      <c r="D26" s="41" t="s">
        <v>129</v>
      </c>
      <c r="E26" s="42" t="s">
        <v>156</v>
      </c>
      <c r="F26" s="42" t="s">
        <v>157</v>
      </c>
      <c r="G26" s="235"/>
      <c r="H26" s="21">
        <v>1</v>
      </c>
      <c r="I26" s="21">
        <v>1</v>
      </c>
      <c r="J26" s="21">
        <v>0</v>
      </c>
      <c r="K26" s="21">
        <v>0</v>
      </c>
      <c r="L26" s="424">
        <f t="shared" si="4"/>
        <v>3</v>
      </c>
      <c r="M26" s="235">
        <v>150</v>
      </c>
      <c r="N26" s="235">
        <v>800</v>
      </c>
      <c r="O26" s="236">
        <v>500</v>
      </c>
      <c r="P26" s="235">
        <v>100</v>
      </c>
      <c r="Q26" s="234">
        <v>800</v>
      </c>
      <c r="R26" s="234">
        <v>10</v>
      </c>
      <c r="S26" s="234">
        <v>0</v>
      </c>
      <c r="T26" s="234">
        <v>0</v>
      </c>
      <c r="U26" s="234">
        <v>0</v>
      </c>
      <c r="V26" s="234">
        <v>0.5</v>
      </c>
      <c r="W26" s="234">
        <v>3</v>
      </c>
      <c r="X26" s="234">
        <v>5</v>
      </c>
    </row>
    <row r="27" s="3" customFormat="1" ht="17.5" spans="1:24">
      <c r="A27" s="45"/>
      <c r="B27" s="35"/>
      <c r="C27" s="34"/>
      <c r="D27" s="36"/>
      <c r="E27" s="37"/>
      <c r="F27" s="37"/>
      <c r="G27" s="232"/>
      <c r="H27" s="117">
        <v>1</v>
      </c>
      <c r="I27" s="117">
        <v>1</v>
      </c>
      <c r="J27" s="117"/>
      <c r="K27" s="117"/>
      <c r="L27" s="232">
        <f t="shared" si="4"/>
        <v>3</v>
      </c>
      <c r="M27" s="232"/>
      <c r="N27" s="232"/>
      <c r="O27" s="233"/>
      <c r="P27" s="232"/>
      <c r="Q27" s="148"/>
      <c r="R27" s="148"/>
      <c r="S27" s="148"/>
      <c r="T27" s="148"/>
      <c r="U27" s="148"/>
      <c r="V27" s="148"/>
      <c r="W27" s="148"/>
      <c r="X27" s="148"/>
    </row>
    <row r="28" customFormat="1" ht="17.5" spans="1:24">
      <c r="A28" s="57">
        <f>A6</f>
        <v>608</v>
      </c>
      <c r="B28" s="58" t="s">
        <v>120</v>
      </c>
      <c r="C28" s="59" t="s">
        <v>146</v>
      </c>
      <c r="D28" s="60" t="s">
        <v>132</v>
      </c>
      <c r="E28" s="61" t="s">
        <v>158</v>
      </c>
      <c r="F28" s="61" t="s">
        <v>159</v>
      </c>
      <c r="G28" s="235"/>
      <c r="H28" s="21">
        <v>1</v>
      </c>
      <c r="I28" s="21">
        <v>1</v>
      </c>
      <c r="J28" s="21">
        <v>0</v>
      </c>
      <c r="K28" s="21">
        <v>0</v>
      </c>
      <c r="L28" s="424">
        <f t="shared" si="4"/>
        <v>3</v>
      </c>
      <c r="M28" s="235">
        <f>M26</f>
        <v>150</v>
      </c>
      <c r="N28" s="235">
        <f t="shared" ref="N28:X28" si="5">N26</f>
        <v>800</v>
      </c>
      <c r="O28" s="235">
        <f t="shared" si="5"/>
        <v>500</v>
      </c>
      <c r="P28" s="235">
        <f t="shared" si="5"/>
        <v>100</v>
      </c>
      <c r="Q28" s="235">
        <f t="shared" si="5"/>
        <v>800</v>
      </c>
      <c r="R28" s="235">
        <f t="shared" si="5"/>
        <v>10</v>
      </c>
      <c r="S28" s="235">
        <f t="shared" si="5"/>
        <v>0</v>
      </c>
      <c r="T28" s="235">
        <f t="shared" si="5"/>
        <v>0</v>
      </c>
      <c r="U28" s="235">
        <f t="shared" si="5"/>
        <v>0</v>
      </c>
      <c r="V28" s="235">
        <f t="shared" si="5"/>
        <v>0.5</v>
      </c>
      <c r="W28" s="235">
        <f t="shared" si="5"/>
        <v>3</v>
      </c>
      <c r="X28" s="235">
        <f t="shared" si="5"/>
        <v>5</v>
      </c>
    </row>
    <row r="29" s="3" customFormat="1" ht="17.5" spans="1:24">
      <c r="A29" s="34"/>
      <c r="B29" s="35"/>
      <c r="C29" s="34"/>
      <c r="D29" s="36"/>
      <c r="E29" s="37"/>
      <c r="F29" s="37"/>
      <c r="G29" s="458"/>
      <c r="H29" s="117">
        <v>1</v>
      </c>
      <c r="I29" s="117">
        <v>1</v>
      </c>
      <c r="J29" s="117"/>
      <c r="K29" s="117"/>
      <c r="L29" s="232">
        <f t="shared" si="4"/>
        <v>3</v>
      </c>
      <c r="M29" s="394"/>
      <c r="N29" s="394"/>
      <c r="O29" s="394"/>
      <c r="P29" s="394"/>
      <c r="Q29" s="440"/>
      <c r="R29" s="440"/>
      <c r="S29" s="394"/>
      <c r="T29" s="394"/>
      <c r="U29" s="394"/>
      <c r="V29" s="394"/>
      <c r="W29" s="394"/>
      <c r="X29" s="394"/>
    </row>
    <row r="30" s="5" customFormat="1" ht="17.5" spans="1:24">
      <c r="A30" s="59">
        <f>A6</f>
        <v>608</v>
      </c>
      <c r="B30" s="58" t="s">
        <v>120</v>
      </c>
      <c r="C30" s="59" t="s">
        <v>146</v>
      </c>
      <c r="D30" s="60" t="s">
        <v>135</v>
      </c>
      <c r="E30" s="61" t="s">
        <v>160</v>
      </c>
      <c r="F30" s="61" t="s">
        <v>161</v>
      </c>
      <c r="G30" s="460"/>
      <c r="H30" s="21">
        <v>1</v>
      </c>
      <c r="I30" s="21">
        <v>1</v>
      </c>
      <c r="J30" s="21">
        <v>0</v>
      </c>
      <c r="K30" s="21">
        <v>0</v>
      </c>
      <c r="L30" s="424">
        <f t="shared" si="4"/>
        <v>3</v>
      </c>
      <c r="M30" s="464">
        <f>M28</f>
        <v>150</v>
      </c>
      <c r="N30" s="464">
        <f t="shared" ref="N30:X30" si="6">N28</f>
        <v>800</v>
      </c>
      <c r="O30" s="464">
        <f t="shared" si="6"/>
        <v>500</v>
      </c>
      <c r="P30" s="464">
        <f t="shared" si="6"/>
        <v>100</v>
      </c>
      <c r="Q30" s="464">
        <f t="shared" si="6"/>
        <v>800</v>
      </c>
      <c r="R30" s="464">
        <f t="shared" si="6"/>
        <v>10</v>
      </c>
      <c r="S30" s="464">
        <f t="shared" si="6"/>
        <v>0</v>
      </c>
      <c r="T30" s="464">
        <f t="shared" si="6"/>
        <v>0</v>
      </c>
      <c r="U30" s="464">
        <f t="shared" si="6"/>
        <v>0</v>
      </c>
      <c r="V30" s="464">
        <f t="shared" si="6"/>
        <v>0.5</v>
      </c>
      <c r="W30" s="464">
        <f t="shared" si="6"/>
        <v>3</v>
      </c>
      <c r="X30" s="464">
        <f t="shared" si="6"/>
        <v>5</v>
      </c>
    </row>
    <row r="31" s="2" customFormat="1" ht="17.5" spans="1:24">
      <c r="A31" s="422"/>
      <c r="B31" s="35"/>
      <c r="C31" s="422"/>
      <c r="D31" s="422"/>
      <c r="E31" s="34" t="s">
        <v>162</v>
      </c>
      <c r="F31" s="34" t="s">
        <v>181</v>
      </c>
      <c r="G31" s="458"/>
      <c r="H31" s="117">
        <v>1</v>
      </c>
      <c r="I31" s="117">
        <v>1</v>
      </c>
      <c r="J31" s="117">
        <v>0</v>
      </c>
      <c r="K31" s="117">
        <v>0</v>
      </c>
      <c r="L31" s="429">
        <f t="shared" ref="L31:L36" si="7">H31+I31*2+J31*4+K31*8</f>
        <v>3</v>
      </c>
      <c r="M31" s="394">
        <f t="shared" ref="M31:Q31" si="8">M25</f>
        <v>0</v>
      </c>
      <c r="N31" s="394">
        <f t="shared" si="8"/>
        <v>0</v>
      </c>
      <c r="O31" s="394">
        <f t="shared" si="8"/>
        <v>0</v>
      </c>
      <c r="P31" s="394">
        <f t="shared" si="8"/>
        <v>0</v>
      </c>
      <c r="Q31" s="440">
        <f t="shared" si="8"/>
        <v>0</v>
      </c>
      <c r="R31" s="440">
        <v>10</v>
      </c>
      <c r="S31" s="394">
        <v>0</v>
      </c>
      <c r="T31" s="394">
        <v>0</v>
      </c>
      <c r="U31" s="394">
        <v>0</v>
      </c>
      <c r="V31" s="394">
        <v>0.6</v>
      </c>
      <c r="W31" s="394">
        <v>3</v>
      </c>
      <c r="X31" s="394">
        <v>5</v>
      </c>
    </row>
    <row r="32" ht="17.5" spans="1:24">
      <c r="A32" s="31">
        <f>A4</f>
        <v>608</v>
      </c>
      <c r="B32" s="40" t="s">
        <v>126</v>
      </c>
      <c r="C32" s="31" t="s">
        <v>164</v>
      </c>
      <c r="D32" s="41" t="s">
        <v>109</v>
      </c>
      <c r="E32" s="42" t="s">
        <v>165</v>
      </c>
      <c r="F32" s="42" t="s">
        <v>163</v>
      </c>
      <c r="G32" s="235"/>
      <c r="H32" s="21">
        <v>1</v>
      </c>
      <c r="I32" s="21">
        <v>1</v>
      </c>
      <c r="J32" s="21">
        <v>0</v>
      </c>
      <c r="K32" s="21">
        <v>0</v>
      </c>
      <c r="L32" s="424">
        <f t="shared" si="7"/>
        <v>3</v>
      </c>
      <c r="M32" s="235">
        <f>M26</f>
        <v>150</v>
      </c>
      <c r="N32" s="235">
        <f>N26</f>
        <v>800</v>
      </c>
      <c r="O32" s="236">
        <f>O26</f>
        <v>500</v>
      </c>
      <c r="P32" s="235">
        <f>P26</f>
        <v>100</v>
      </c>
      <c r="Q32" s="234">
        <f>Q26</f>
        <v>800</v>
      </c>
      <c r="R32" s="234">
        <v>10</v>
      </c>
      <c r="S32" s="234">
        <v>0</v>
      </c>
      <c r="T32" s="234">
        <v>0</v>
      </c>
      <c r="U32" s="234">
        <v>0</v>
      </c>
      <c r="V32" s="234">
        <v>0.6</v>
      </c>
      <c r="W32" s="234">
        <v>3</v>
      </c>
      <c r="X32" s="234">
        <v>5</v>
      </c>
    </row>
    <row r="33" s="2" customFormat="1" ht="17.5" spans="1:24">
      <c r="A33" s="422"/>
      <c r="B33" s="35"/>
      <c r="C33" s="422"/>
      <c r="D33" s="422"/>
      <c r="E33" s="34" t="s">
        <v>162</v>
      </c>
      <c r="F33" s="34" t="s">
        <v>181</v>
      </c>
      <c r="G33" s="458"/>
      <c r="H33" s="117">
        <v>1</v>
      </c>
      <c r="I33" s="117">
        <v>1</v>
      </c>
      <c r="J33" s="117">
        <v>0</v>
      </c>
      <c r="K33" s="117">
        <v>0</v>
      </c>
      <c r="L33" s="429">
        <f t="shared" si="7"/>
        <v>3</v>
      </c>
      <c r="M33" s="394">
        <f t="shared" ref="M33:Q33" si="9">M27</f>
        <v>0</v>
      </c>
      <c r="N33" s="394">
        <f t="shared" si="9"/>
        <v>0</v>
      </c>
      <c r="O33" s="394">
        <f t="shared" si="9"/>
        <v>0</v>
      </c>
      <c r="P33" s="394">
        <f t="shared" si="9"/>
        <v>0</v>
      </c>
      <c r="Q33" s="440">
        <f t="shared" si="9"/>
        <v>0</v>
      </c>
      <c r="R33" s="440">
        <v>10</v>
      </c>
      <c r="S33" s="394">
        <v>0</v>
      </c>
      <c r="T33" s="394">
        <v>0</v>
      </c>
      <c r="U33" s="394">
        <v>0</v>
      </c>
      <c r="V33" s="394">
        <v>0.6</v>
      </c>
      <c r="W33" s="394">
        <v>3</v>
      </c>
      <c r="X33" s="394">
        <v>5</v>
      </c>
    </row>
    <row r="34" ht="17.5" spans="1:24">
      <c r="A34" s="31">
        <f>A32</f>
        <v>608</v>
      </c>
      <c r="B34" s="40" t="s">
        <v>126</v>
      </c>
      <c r="C34" s="31" t="s">
        <v>164</v>
      </c>
      <c r="D34" s="41" t="s">
        <v>166</v>
      </c>
      <c r="E34" s="42" t="s">
        <v>167</v>
      </c>
      <c r="F34" s="42" t="s">
        <v>168</v>
      </c>
      <c r="G34" s="235"/>
      <c r="H34" s="21">
        <v>1</v>
      </c>
      <c r="I34" s="21">
        <v>1</v>
      </c>
      <c r="J34" s="21">
        <v>0</v>
      </c>
      <c r="K34" s="21">
        <v>0</v>
      </c>
      <c r="L34" s="424">
        <f t="shared" si="7"/>
        <v>3</v>
      </c>
      <c r="M34" s="235">
        <f>M32</f>
        <v>150</v>
      </c>
      <c r="N34" s="235">
        <f>N32</f>
        <v>800</v>
      </c>
      <c r="O34" s="236">
        <f>O32</f>
        <v>500</v>
      </c>
      <c r="P34" s="235">
        <f>P32</f>
        <v>100</v>
      </c>
      <c r="Q34" s="234">
        <f>Q32</f>
        <v>800</v>
      </c>
      <c r="R34" s="234">
        <v>10</v>
      </c>
      <c r="S34" s="234">
        <v>0</v>
      </c>
      <c r="T34" s="234">
        <v>0</v>
      </c>
      <c r="U34" s="234">
        <v>0</v>
      </c>
      <c r="V34" s="234">
        <v>0.6</v>
      </c>
      <c r="W34" s="234">
        <v>3</v>
      </c>
      <c r="X34" s="234">
        <v>5</v>
      </c>
    </row>
    <row r="35" s="2" customFormat="1" ht="17.5" spans="1:24">
      <c r="A35" s="422"/>
      <c r="B35" s="35"/>
      <c r="C35" s="422"/>
      <c r="D35" s="422"/>
      <c r="E35" s="34" t="s">
        <v>162</v>
      </c>
      <c r="F35" s="34" t="s">
        <v>181</v>
      </c>
      <c r="G35" s="458"/>
      <c r="H35" s="117">
        <v>1</v>
      </c>
      <c r="I35" s="117">
        <v>1</v>
      </c>
      <c r="J35" s="117">
        <v>0</v>
      </c>
      <c r="K35" s="117">
        <v>0</v>
      </c>
      <c r="L35" s="429">
        <f t="shared" si="7"/>
        <v>3</v>
      </c>
      <c r="M35" s="394">
        <f t="shared" ref="M35:Q35" si="10">M33</f>
        <v>0</v>
      </c>
      <c r="N35" s="394">
        <f t="shared" si="10"/>
        <v>0</v>
      </c>
      <c r="O35" s="394">
        <f t="shared" si="10"/>
        <v>0</v>
      </c>
      <c r="P35" s="394">
        <f t="shared" si="10"/>
        <v>0</v>
      </c>
      <c r="Q35" s="440">
        <f t="shared" si="10"/>
        <v>0</v>
      </c>
      <c r="R35" s="440">
        <v>10</v>
      </c>
      <c r="S35" s="394">
        <v>0</v>
      </c>
      <c r="T35" s="394">
        <v>0</v>
      </c>
      <c r="U35" s="394">
        <v>0</v>
      </c>
      <c r="V35" s="394">
        <v>0.6</v>
      </c>
      <c r="W35" s="394">
        <v>3</v>
      </c>
      <c r="X35" s="394">
        <v>5</v>
      </c>
    </row>
    <row r="36" ht="17.5" spans="1:24">
      <c r="A36" s="31">
        <f>A34</f>
        <v>608</v>
      </c>
      <c r="B36" s="40" t="s">
        <v>126</v>
      </c>
      <c r="C36" s="31" t="s">
        <v>164</v>
      </c>
      <c r="D36" s="41" t="s">
        <v>169</v>
      </c>
      <c r="E36" s="42" t="s">
        <v>170</v>
      </c>
      <c r="F36" s="42" t="s">
        <v>171</v>
      </c>
      <c r="G36" s="235"/>
      <c r="H36" s="21">
        <v>1</v>
      </c>
      <c r="I36" s="21">
        <v>1</v>
      </c>
      <c r="J36" s="21">
        <v>0</v>
      </c>
      <c r="K36" s="21">
        <v>0</v>
      </c>
      <c r="L36" s="424">
        <f t="shared" si="7"/>
        <v>3</v>
      </c>
      <c r="M36" s="235">
        <f>M34</f>
        <v>150</v>
      </c>
      <c r="N36" s="235">
        <f>N34</f>
        <v>800</v>
      </c>
      <c r="O36" s="236">
        <f>O34</f>
        <v>500</v>
      </c>
      <c r="P36" s="235">
        <f>P34</f>
        <v>100</v>
      </c>
      <c r="Q36" s="234">
        <f>Q34</f>
        <v>800</v>
      </c>
      <c r="R36" s="234">
        <v>10</v>
      </c>
      <c r="S36" s="234">
        <v>0</v>
      </c>
      <c r="T36" s="234">
        <v>0</v>
      </c>
      <c r="U36" s="234">
        <v>0</v>
      </c>
      <c r="V36" s="234">
        <v>0.6</v>
      </c>
      <c r="W36" s="234">
        <v>3</v>
      </c>
      <c r="X36" s="234">
        <v>5</v>
      </c>
    </row>
    <row r="37" s="3" customFormat="1" ht="17.5" spans="1:24">
      <c r="A37" s="34"/>
      <c r="B37" s="35"/>
      <c r="C37" s="34"/>
      <c r="D37" s="36"/>
      <c r="E37" s="37"/>
      <c r="F37" s="37"/>
      <c r="G37" s="232"/>
      <c r="H37" s="49"/>
      <c r="I37" s="49"/>
      <c r="J37" s="49"/>
      <c r="K37" s="49"/>
      <c r="L37" s="232"/>
      <c r="M37" s="232"/>
      <c r="N37" s="232"/>
      <c r="O37" s="233"/>
      <c r="P37" s="232"/>
      <c r="Q37" s="148"/>
      <c r="R37" s="148"/>
      <c r="S37" s="148"/>
      <c r="T37" s="148"/>
      <c r="U37" s="148"/>
      <c r="V37" s="148"/>
      <c r="W37" s="148"/>
      <c r="X37" s="148"/>
    </row>
    <row r="38" customFormat="1" ht="17.5" spans="1:24">
      <c r="A38" s="48">
        <f>A36</f>
        <v>608</v>
      </c>
      <c r="B38" s="40"/>
      <c r="C38" s="31" t="s">
        <v>164</v>
      </c>
      <c r="D38" s="41" t="s">
        <v>172</v>
      </c>
      <c r="E38" s="42" t="s">
        <v>173</v>
      </c>
      <c r="F38" s="42" t="s">
        <v>174</v>
      </c>
      <c r="G38" s="235"/>
      <c r="H38" s="21"/>
      <c r="I38" s="21"/>
      <c r="J38" s="21"/>
      <c r="K38" s="21"/>
      <c r="L38" s="424"/>
      <c r="M38" s="235"/>
      <c r="N38" s="235"/>
      <c r="O38" s="236"/>
      <c r="P38" s="235"/>
      <c r="Q38" s="234"/>
      <c r="R38" s="234"/>
      <c r="S38" s="234"/>
      <c r="T38" s="234"/>
      <c r="U38" s="234"/>
      <c r="V38" s="234"/>
      <c r="W38" s="234"/>
      <c r="X38" s="234"/>
    </row>
    <row r="39" s="3" customFormat="1" ht="17.5" spans="1:24">
      <c r="A39" s="34"/>
      <c r="B39" s="35"/>
      <c r="C39" s="34"/>
      <c r="D39" s="36"/>
      <c r="E39" s="37"/>
      <c r="F39" s="37"/>
      <c r="G39" s="232"/>
      <c r="H39" s="49"/>
      <c r="I39" s="49"/>
      <c r="J39" s="49"/>
      <c r="K39" s="49"/>
      <c r="L39" s="232"/>
      <c r="M39" s="232"/>
      <c r="N39" s="232"/>
      <c r="O39" s="233"/>
      <c r="P39" s="232"/>
      <c r="Q39" s="148"/>
      <c r="R39" s="148"/>
      <c r="S39" s="148"/>
      <c r="T39" s="148"/>
      <c r="U39" s="148"/>
      <c r="V39" s="148"/>
      <c r="W39" s="148"/>
      <c r="X39" s="148"/>
    </row>
    <row r="40" customFormat="1" ht="17.5" spans="1:24">
      <c r="A40" s="48">
        <f>A38</f>
        <v>608</v>
      </c>
      <c r="B40" s="40"/>
      <c r="C40" s="31" t="s">
        <v>164</v>
      </c>
      <c r="D40" s="41" t="s">
        <v>175</v>
      </c>
      <c r="E40" s="42" t="s">
        <v>176</v>
      </c>
      <c r="F40" s="42" t="s">
        <v>177</v>
      </c>
      <c r="G40" s="235"/>
      <c r="H40" s="21"/>
      <c r="I40" s="21"/>
      <c r="J40" s="21"/>
      <c r="K40" s="21"/>
      <c r="L40" s="424"/>
      <c r="M40" s="235"/>
      <c r="N40" s="235"/>
      <c r="O40" s="236"/>
      <c r="P40" s="235"/>
      <c r="Q40" s="234"/>
      <c r="R40" s="234"/>
      <c r="S40" s="234"/>
      <c r="T40" s="234"/>
      <c r="U40" s="234"/>
      <c r="V40" s="234"/>
      <c r="W40" s="234"/>
      <c r="X40" s="234"/>
    </row>
    <row r="41" s="6" customFormat="1" ht="17.5" spans="1:24">
      <c r="A41" s="62"/>
      <c r="B41" s="63"/>
      <c r="C41" s="62"/>
      <c r="D41" s="64"/>
      <c r="E41" s="65" t="s">
        <v>178</v>
      </c>
      <c r="F41" s="65" t="s">
        <v>179</v>
      </c>
      <c r="G41" s="425"/>
      <c r="H41" s="8">
        <v>1</v>
      </c>
      <c r="I41" s="8">
        <v>1</v>
      </c>
      <c r="J41" s="8">
        <v>0</v>
      </c>
      <c r="K41" s="8">
        <v>0</v>
      </c>
      <c r="L41" s="238">
        <f t="shared" ref="L41:L42" si="11">H41+I41*2+J41*4+K41*8</f>
        <v>3</v>
      </c>
      <c r="M41" s="425" t="s">
        <v>181</v>
      </c>
      <c r="N41" s="425" t="s">
        <v>181</v>
      </c>
      <c r="O41" s="425" t="s">
        <v>988</v>
      </c>
      <c r="P41" s="425" t="s">
        <v>989</v>
      </c>
      <c r="Q41" s="313" t="s">
        <v>181</v>
      </c>
      <c r="R41" s="313" t="s">
        <v>181</v>
      </c>
      <c r="S41" s="313" t="s">
        <v>181</v>
      </c>
      <c r="T41" s="313" t="s">
        <v>181</v>
      </c>
      <c r="U41" s="313" t="s">
        <v>181</v>
      </c>
      <c r="V41" s="313" t="s">
        <v>181</v>
      </c>
      <c r="W41" s="313" t="s">
        <v>181</v>
      </c>
      <c r="X41" s="313" t="s">
        <v>181</v>
      </c>
    </row>
    <row r="42" ht="17.5" spans="1:24">
      <c r="A42" s="31">
        <f t="shared" ref="A42:A46" si="12">A36</f>
        <v>608</v>
      </c>
      <c r="B42" s="40" t="s">
        <v>129</v>
      </c>
      <c r="C42" s="31" t="s">
        <v>179</v>
      </c>
      <c r="D42" s="41" t="s">
        <v>109</v>
      </c>
      <c r="E42" s="42" t="s">
        <v>182</v>
      </c>
      <c r="F42" s="42" t="s">
        <v>179</v>
      </c>
      <c r="G42" s="19"/>
      <c r="H42" s="21">
        <v>1</v>
      </c>
      <c r="I42" s="21">
        <v>1</v>
      </c>
      <c r="J42" s="21">
        <v>0</v>
      </c>
      <c r="K42" s="21">
        <v>0</v>
      </c>
      <c r="L42" s="424">
        <f t="shared" si="11"/>
        <v>3</v>
      </c>
      <c r="M42" s="235">
        <f>M36</f>
        <v>150</v>
      </c>
      <c r="N42" s="235">
        <f>N36</f>
        <v>800</v>
      </c>
      <c r="O42" s="236">
        <v>1000</v>
      </c>
      <c r="P42" s="235">
        <f>P36</f>
        <v>100</v>
      </c>
      <c r="Q42" s="234">
        <f>Q36</f>
        <v>800</v>
      </c>
      <c r="R42" s="234">
        <v>10</v>
      </c>
      <c r="S42" s="234">
        <v>0</v>
      </c>
      <c r="T42" s="234">
        <v>0</v>
      </c>
      <c r="U42" s="234">
        <v>0</v>
      </c>
      <c r="V42" s="234">
        <v>0.7</v>
      </c>
      <c r="W42" s="234">
        <v>3</v>
      </c>
      <c r="X42" s="234">
        <v>5</v>
      </c>
    </row>
    <row r="43" s="7" customFormat="1" ht="17.5" spans="1:24">
      <c r="A43" s="67"/>
      <c r="B43" s="63"/>
      <c r="C43" s="65"/>
      <c r="D43" s="64"/>
      <c r="E43" s="65"/>
      <c r="F43" s="65"/>
      <c r="G43" s="6"/>
      <c r="H43" s="8"/>
      <c r="I43" s="8"/>
      <c r="J43" s="8"/>
      <c r="K43" s="8"/>
      <c r="L43" s="425"/>
      <c r="M43" s="425"/>
      <c r="N43" s="425"/>
      <c r="O43" s="322"/>
      <c r="P43" s="425"/>
      <c r="Q43" s="238"/>
      <c r="R43" s="238"/>
      <c r="S43" s="238"/>
      <c r="T43" s="238"/>
      <c r="U43" s="238"/>
      <c r="V43" s="238"/>
      <c r="W43" s="238"/>
      <c r="X43" s="238"/>
    </row>
    <row r="44" customFormat="1" ht="17.5" spans="1:24">
      <c r="A44" s="48">
        <f t="shared" si="12"/>
        <v>608</v>
      </c>
      <c r="B44" s="40"/>
      <c r="C44" s="31" t="s">
        <v>179</v>
      </c>
      <c r="D44" s="41" t="s">
        <v>120</v>
      </c>
      <c r="E44" s="42" t="s">
        <v>183</v>
      </c>
      <c r="F44" s="42" t="s">
        <v>184</v>
      </c>
      <c r="G44" s="19"/>
      <c r="H44" s="21"/>
      <c r="I44" s="21"/>
      <c r="J44" s="21"/>
      <c r="K44" s="21"/>
      <c r="L44" s="424"/>
      <c r="M44" s="235"/>
      <c r="N44" s="235"/>
      <c r="O44" s="236"/>
      <c r="P44" s="235"/>
      <c r="Q44" s="234"/>
      <c r="R44" s="234"/>
      <c r="S44" s="234"/>
      <c r="T44" s="234"/>
      <c r="U44" s="234"/>
      <c r="V44" s="234"/>
      <c r="W44" s="234"/>
      <c r="X44" s="234"/>
    </row>
    <row r="45" s="8" customFormat="1" ht="15.6" customHeight="1" spans="1:24">
      <c r="A45" s="67"/>
      <c r="B45" s="63"/>
      <c r="C45" s="62"/>
      <c r="D45" s="64"/>
      <c r="E45" s="65" t="s">
        <v>185</v>
      </c>
      <c r="F45" s="65" t="s">
        <v>179</v>
      </c>
      <c r="G45" s="425"/>
      <c r="H45" s="8">
        <v>1</v>
      </c>
      <c r="I45" s="8">
        <v>1</v>
      </c>
      <c r="J45" s="8">
        <v>0</v>
      </c>
      <c r="K45" s="8">
        <v>0</v>
      </c>
      <c r="L45" s="238">
        <f t="shared" ref="L45:L50" si="13">H45+I45*2+J45*4+K45*8</f>
        <v>3</v>
      </c>
      <c r="M45" s="425" t="s">
        <v>181</v>
      </c>
      <c r="N45" s="425" t="s">
        <v>181</v>
      </c>
      <c r="O45" s="425" t="s">
        <v>988</v>
      </c>
      <c r="P45" s="425" t="s">
        <v>989</v>
      </c>
      <c r="Q45" s="313" t="s">
        <v>181</v>
      </c>
      <c r="R45" s="313" t="s">
        <v>181</v>
      </c>
      <c r="S45" s="313" t="s">
        <v>181</v>
      </c>
      <c r="T45" s="313" t="s">
        <v>181</v>
      </c>
      <c r="U45" s="313" t="s">
        <v>181</v>
      </c>
      <c r="V45" s="313" t="s">
        <v>181</v>
      </c>
      <c r="W45" s="313" t="s">
        <v>181</v>
      </c>
      <c r="X45" s="313" t="s">
        <v>181</v>
      </c>
    </row>
    <row r="46" s="9" customFormat="1" ht="15.6" customHeight="1" spans="1:24">
      <c r="A46" s="31">
        <f t="shared" si="12"/>
        <v>608</v>
      </c>
      <c r="B46" s="40" t="s">
        <v>129</v>
      </c>
      <c r="C46" s="31" t="s">
        <v>179</v>
      </c>
      <c r="D46" s="41" t="s">
        <v>126</v>
      </c>
      <c r="E46" s="42" t="s">
        <v>185</v>
      </c>
      <c r="F46" s="42" t="s">
        <v>186</v>
      </c>
      <c r="G46" s="69"/>
      <c r="H46" s="21">
        <v>1</v>
      </c>
      <c r="I46" s="21">
        <v>1</v>
      </c>
      <c r="J46" s="21">
        <v>0</v>
      </c>
      <c r="K46" s="21">
        <v>0</v>
      </c>
      <c r="L46" s="424">
        <f t="shared" si="13"/>
        <v>3</v>
      </c>
      <c r="M46" s="235">
        <f>M42</f>
        <v>150</v>
      </c>
      <c r="N46" s="235">
        <f>N42</f>
        <v>800</v>
      </c>
      <c r="O46" s="236">
        <v>1000</v>
      </c>
      <c r="P46" s="235">
        <f>P42</f>
        <v>100</v>
      </c>
      <c r="Q46" s="234">
        <f>Q40</f>
        <v>0</v>
      </c>
      <c r="R46" s="234">
        <v>10</v>
      </c>
      <c r="S46" s="234">
        <v>0</v>
      </c>
      <c r="T46" s="234">
        <v>0</v>
      </c>
      <c r="U46" s="234">
        <v>0</v>
      </c>
      <c r="V46" s="234">
        <v>0.7</v>
      </c>
      <c r="W46" s="234">
        <v>3</v>
      </c>
      <c r="X46" s="234">
        <v>5</v>
      </c>
    </row>
    <row r="47" s="9" customFormat="1" ht="15.6" customHeight="1" spans="1:24">
      <c r="A47" s="67"/>
      <c r="B47" s="63"/>
      <c r="C47" s="62"/>
      <c r="D47" s="64"/>
      <c r="E47" s="65" t="s">
        <v>187</v>
      </c>
      <c r="F47" s="65" t="s">
        <v>188</v>
      </c>
      <c r="G47" s="425"/>
      <c r="H47" s="8">
        <v>1</v>
      </c>
      <c r="I47" s="8">
        <v>1</v>
      </c>
      <c r="J47" s="8">
        <v>0</v>
      </c>
      <c r="K47" s="8">
        <v>0</v>
      </c>
      <c r="L47" s="238">
        <f t="shared" si="13"/>
        <v>3</v>
      </c>
      <c r="M47" s="425" t="s">
        <v>181</v>
      </c>
      <c r="N47" s="425" t="s">
        <v>181</v>
      </c>
      <c r="O47" s="425" t="s">
        <v>988</v>
      </c>
      <c r="P47" s="425" t="s">
        <v>989</v>
      </c>
      <c r="Q47" s="313" t="s">
        <v>181</v>
      </c>
      <c r="R47" s="313" t="s">
        <v>181</v>
      </c>
      <c r="S47" s="313" t="s">
        <v>181</v>
      </c>
      <c r="T47" s="313" t="s">
        <v>181</v>
      </c>
      <c r="U47" s="313" t="s">
        <v>181</v>
      </c>
      <c r="V47" s="313" t="s">
        <v>181</v>
      </c>
      <c r="W47" s="313" t="s">
        <v>181</v>
      </c>
      <c r="X47" s="313" t="s">
        <v>181</v>
      </c>
    </row>
    <row r="48" s="9" customFormat="1" ht="15.6" customHeight="1" spans="1:24">
      <c r="A48" s="31">
        <f>A42</f>
        <v>608</v>
      </c>
      <c r="B48" s="40" t="s">
        <v>129</v>
      </c>
      <c r="C48" s="31" t="s">
        <v>179</v>
      </c>
      <c r="D48" s="41" t="s">
        <v>129</v>
      </c>
      <c r="E48" s="42" t="s">
        <v>187</v>
      </c>
      <c r="F48" s="42" t="s">
        <v>188</v>
      </c>
      <c r="G48" s="69"/>
      <c r="H48" s="21">
        <v>1</v>
      </c>
      <c r="I48" s="21">
        <v>1</v>
      </c>
      <c r="J48" s="21">
        <v>0</v>
      </c>
      <c r="K48" s="21">
        <v>0</v>
      </c>
      <c r="L48" s="424">
        <f t="shared" si="13"/>
        <v>3</v>
      </c>
      <c r="M48" s="235">
        <f t="shared" ref="M48:Q48" si="14">M42</f>
        <v>150</v>
      </c>
      <c r="N48" s="235">
        <f t="shared" si="14"/>
        <v>800</v>
      </c>
      <c r="O48" s="236">
        <v>1000</v>
      </c>
      <c r="P48" s="235">
        <f t="shared" si="14"/>
        <v>100</v>
      </c>
      <c r="Q48" s="234">
        <f t="shared" si="14"/>
        <v>800</v>
      </c>
      <c r="R48" s="234">
        <v>10</v>
      </c>
      <c r="S48" s="234">
        <v>0</v>
      </c>
      <c r="T48" s="234">
        <v>0</v>
      </c>
      <c r="U48" s="234">
        <v>0</v>
      </c>
      <c r="V48" s="234">
        <v>0.7</v>
      </c>
      <c r="W48" s="234">
        <v>3</v>
      </c>
      <c r="X48" s="234">
        <v>5</v>
      </c>
    </row>
    <row r="49" s="6" customFormat="1" ht="17.5" spans="1:24">
      <c r="A49" s="62"/>
      <c r="B49" s="63"/>
      <c r="C49" s="62"/>
      <c r="D49" s="64"/>
      <c r="E49" s="65" t="s">
        <v>190</v>
      </c>
      <c r="F49" s="65" t="s">
        <v>191</v>
      </c>
      <c r="G49" s="425"/>
      <c r="H49" s="8">
        <v>1</v>
      </c>
      <c r="I49" s="8">
        <v>1</v>
      </c>
      <c r="J49" s="8">
        <v>0</v>
      </c>
      <c r="K49" s="8">
        <v>0</v>
      </c>
      <c r="L49" s="238">
        <f t="shared" si="13"/>
        <v>3</v>
      </c>
      <c r="M49" s="425" t="s">
        <v>181</v>
      </c>
      <c r="N49" s="425" t="s">
        <v>181</v>
      </c>
      <c r="O49" s="425" t="s">
        <v>988</v>
      </c>
      <c r="P49" s="425" t="s">
        <v>989</v>
      </c>
      <c r="Q49" s="313" t="s">
        <v>181</v>
      </c>
      <c r="R49" s="313" t="s">
        <v>181</v>
      </c>
      <c r="S49" s="313" t="s">
        <v>181</v>
      </c>
      <c r="T49" s="313" t="s">
        <v>181</v>
      </c>
      <c r="U49" s="313" t="s">
        <v>181</v>
      </c>
      <c r="V49" s="313" t="s">
        <v>181</v>
      </c>
      <c r="W49" s="313" t="s">
        <v>181</v>
      </c>
      <c r="X49" s="313" t="s">
        <v>181</v>
      </c>
    </row>
    <row r="50" s="9" customFormat="1" ht="17.5" spans="1:24">
      <c r="A50" s="31">
        <f>A44</f>
        <v>608</v>
      </c>
      <c r="B50" s="40" t="s">
        <v>129</v>
      </c>
      <c r="C50" s="31" t="s">
        <v>179</v>
      </c>
      <c r="D50" s="41" t="s">
        <v>132</v>
      </c>
      <c r="E50" s="42" t="s">
        <v>190</v>
      </c>
      <c r="F50" s="42" t="s">
        <v>191</v>
      </c>
      <c r="G50" s="19"/>
      <c r="H50" s="21">
        <v>1</v>
      </c>
      <c r="I50" s="21">
        <v>1</v>
      </c>
      <c r="J50" s="21">
        <v>0</v>
      </c>
      <c r="K50" s="21">
        <v>0</v>
      </c>
      <c r="L50" s="424">
        <f t="shared" si="13"/>
        <v>3</v>
      </c>
      <c r="M50" s="235">
        <f>M46</f>
        <v>150</v>
      </c>
      <c r="N50" s="235">
        <f>N46</f>
        <v>800</v>
      </c>
      <c r="O50" s="236">
        <v>1000</v>
      </c>
      <c r="P50" s="235">
        <f>P46</f>
        <v>100</v>
      </c>
      <c r="Q50" s="234">
        <f>Q44</f>
        <v>0</v>
      </c>
      <c r="R50" s="234">
        <v>10</v>
      </c>
      <c r="S50" s="234">
        <v>0</v>
      </c>
      <c r="T50" s="234">
        <v>0</v>
      </c>
      <c r="U50" s="234">
        <v>0</v>
      </c>
      <c r="V50" s="234">
        <v>0.7</v>
      </c>
      <c r="W50" s="234">
        <v>3</v>
      </c>
      <c r="X50" s="234">
        <v>5</v>
      </c>
    </row>
    <row r="51" s="10" customFormat="1" ht="17.5" spans="1:24">
      <c r="A51" s="70"/>
      <c r="B51" s="71"/>
      <c r="C51" s="70"/>
      <c r="D51" s="72"/>
      <c r="E51" s="73" t="s">
        <v>192</v>
      </c>
      <c r="F51" s="73"/>
      <c r="H51" s="204">
        <v>1</v>
      </c>
      <c r="I51" s="204">
        <v>1</v>
      </c>
      <c r="J51" s="204">
        <v>0</v>
      </c>
      <c r="K51" s="204">
        <v>0</v>
      </c>
      <c r="L51" s="204">
        <f t="shared" ref="L51:L66" si="15">H51+I51*2+J51*4+K51*8</f>
        <v>3</v>
      </c>
      <c r="M51" s="455" t="s">
        <v>181</v>
      </c>
      <c r="N51" s="455" t="s">
        <v>181</v>
      </c>
      <c r="O51" s="455" t="s">
        <v>990</v>
      </c>
      <c r="P51" s="455" t="s">
        <v>181</v>
      </c>
      <c r="Q51" s="345" t="s">
        <v>181</v>
      </c>
      <c r="R51" s="345" t="s">
        <v>181</v>
      </c>
      <c r="S51" s="345" t="s">
        <v>181</v>
      </c>
      <c r="T51" s="345" t="s">
        <v>181</v>
      </c>
      <c r="U51" s="345" t="s">
        <v>181</v>
      </c>
      <c r="V51" s="345" t="s">
        <v>181</v>
      </c>
      <c r="W51" s="345" t="s">
        <v>181</v>
      </c>
      <c r="X51" s="345" t="s">
        <v>181</v>
      </c>
    </row>
    <row r="52" ht="17.5" spans="1:24">
      <c r="A52" s="31">
        <f>A42</f>
        <v>608</v>
      </c>
      <c r="B52" s="40" t="s">
        <v>132</v>
      </c>
      <c r="C52" s="31" t="s">
        <v>193</v>
      </c>
      <c r="D52" s="41" t="s">
        <v>109</v>
      </c>
      <c r="E52" s="42" t="s">
        <v>201</v>
      </c>
      <c r="F52" s="42" t="s">
        <v>193</v>
      </c>
      <c r="G52" s="19"/>
      <c r="H52" s="21">
        <v>1</v>
      </c>
      <c r="I52" s="21">
        <v>1</v>
      </c>
      <c r="J52" s="21">
        <v>0</v>
      </c>
      <c r="K52" s="21">
        <v>0</v>
      </c>
      <c r="L52" s="424">
        <f t="shared" si="15"/>
        <v>3</v>
      </c>
      <c r="M52" s="235">
        <f>M42</f>
        <v>150</v>
      </c>
      <c r="N52" s="235">
        <f>N42</f>
        <v>800</v>
      </c>
      <c r="O52" s="236">
        <f>O36</f>
        <v>500</v>
      </c>
      <c r="P52" s="235">
        <f>P42</f>
        <v>100</v>
      </c>
      <c r="Q52" s="234">
        <f>Q42</f>
        <v>800</v>
      </c>
      <c r="R52" s="234">
        <v>10</v>
      </c>
      <c r="S52" s="234">
        <v>0</v>
      </c>
      <c r="T52" s="234">
        <v>0</v>
      </c>
      <c r="U52" s="234">
        <v>0</v>
      </c>
      <c r="V52" s="234">
        <v>0.7</v>
      </c>
      <c r="W52" s="234">
        <v>3</v>
      </c>
      <c r="X52" s="234">
        <v>5</v>
      </c>
    </row>
    <row r="53" s="10" customFormat="1" ht="17.5" spans="1:24">
      <c r="A53" s="70"/>
      <c r="B53" s="71"/>
      <c r="C53" s="70"/>
      <c r="D53" s="72"/>
      <c r="E53" s="73" t="s">
        <v>192</v>
      </c>
      <c r="F53" s="73"/>
      <c r="H53" s="204">
        <v>1</v>
      </c>
      <c r="I53" s="204">
        <v>1</v>
      </c>
      <c r="J53" s="204">
        <v>0</v>
      </c>
      <c r="K53" s="204">
        <v>0</v>
      </c>
      <c r="L53" s="204">
        <f t="shared" si="15"/>
        <v>3</v>
      </c>
      <c r="M53" s="455" t="s">
        <v>181</v>
      </c>
      <c r="N53" s="455" t="s">
        <v>181</v>
      </c>
      <c r="O53" s="455" t="s">
        <v>181</v>
      </c>
      <c r="P53" s="455" t="s">
        <v>181</v>
      </c>
      <c r="Q53" s="345" t="s">
        <v>181</v>
      </c>
      <c r="R53" s="345" t="s">
        <v>181</v>
      </c>
      <c r="S53" s="345" t="s">
        <v>181</v>
      </c>
      <c r="T53" s="345" t="s">
        <v>181</v>
      </c>
      <c r="U53" s="345" t="s">
        <v>181</v>
      </c>
      <c r="V53" s="345" t="s">
        <v>181</v>
      </c>
      <c r="W53" s="345" t="s">
        <v>181</v>
      </c>
      <c r="X53" s="345" t="s">
        <v>181</v>
      </c>
    </row>
    <row r="54" ht="17.5" spans="1:24">
      <c r="A54" s="31">
        <f t="shared" ref="A54:A58" si="16">A52</f>
        <v>608</v>
      </c>
      <c r="B54" s="40" t="s">
        <v>135</v>
      </c>
      <c r="C54" s="31" t="s">
        <v>202</v>
      </c>
      <c r="D54" s="41" t="s">
        <v>109</v>
      </c>
      <c r="E54" s="42" t="s">
        <v>203</v>
      </c>
      <c r="F54" s="42" t="s">
        <v>202</v>
      </c>
      <c r="G54" s="19"/>
      <c r="H54" s="21">
        <v>1</v>
      </c>
      <c r="I54" s="21">
        <v>1</v>
      </c>
      <c r="J54" s="21">
        <v>0</v>
      </c>
      <c r="K54" s="21">
        <v>0</v>
      </c>
      <c r="L54" s="424">
        <f t="shared" si="15"/>
        <v>3</v>
      </c>
      <c r="M54" s="235">
        <f>M52</f>
        <v>150</v>
      </c>
      <c r="N54" s="235">
        <f>N52</f>
        <v>800</v>
      </c>
      <c r="O54" s="236">
        <f>O52</f>
        <v>500</v>
      </c>
      <c r="P54" s="235">
        <f>P52</f>
        <v>100</v>
      </c>
      <c r="Q54" s="234">
        <f>Q52</f>
        <v>800</v>
      </c>
      <c r="R54" s="234">
        <v>10</v>
      </c>
      <c r="S54" s="234">
        <v>0</v>
      </c>
      <c r="T54" s="234">
        <v>0</v>
      </c>
      <c r="U54" s="234">
        <v>0</v>
      </c>
      <c r="V54" s="234">
        <v>0.7</v>
      </c>
      <c r="W54" s="234">
        <v>3</v>
      </c>
      <c r="X54" s="234">
        <v>5</v>
      </c>
    </row>
    <row r="55" s="6" customFormat="1" ht="17.5" spans="1:24">
      <c r="A55" s="62"/>
      <c r="B55" s="63"/>
      <c r="C55" s="62"/>
      <c r="D55" s="64"/>
      <c r="E55" s="65" t="s">
        <v>204</v>
      </c>
      <c r="F55" s="65"/>
      <c r="G55" s="425"/>
      <c r="H55" s="8">
        <v>1</v>
      </c>
      <c r="I55" s="8">
        <v>1</v>
      </c>
      <c r="J55" s="8">
        <v>0</v>
      </c>
      <c r="K55" s="8">
        <v>0</v>
      </c>
      <c r="L55" s="238">
        <f t="shared" si="15"/>
        <v>3</v>
      </c>
      <c r="M55" s="425" t="s">
        <v>181</v>
      </c>
      <c r="N55" s="425" t="s">
        <v>181</v>
      </c>
      <c r="O55" s="425" t="s">
        <v>181</v>
      </c>
      <c r="P55" s="425" t="s">
        <v>181</v>
      </c>
      <c r="Q55" s="313" t="s">
        <v>181</v>
      </c>
      <c r="R55" s="313" t="s">
        <v>181</v>
      </c>
      <c r="S55" s="313" t="s">
        <v>181</v>
      </c>
      <c r="T55" s="313" t="s">
        <v>181</v>
      </c>
      <c r="U55" s="313" t="s">
        <v>181</v>
      </c>
      <c r="V55" s="313" t="s">
        <v>181</v>
      </c>
      <c r="W55" s="313" t="s">
        <v>181</v>
      </c>
      <c r="X55" s="313" t="s">
        <v>181</v>
      </c>
    </row>
    <row r="56" ht="17.5" spans="1:24">
      <c r="A56" s="31">
        <f t="shared" si="16"/>
        <v>608</v>
      </c>
      <c r="B56" s="40" t="s">
        <v>135</v>
      </c>
      <c r="C56" s="31" t="s">
        <v>202</v>
      </c>
      <c r="D56" s="41" t="s">
        <v>120</v>
      </c>
      <c r="E56" s="42" t="s">
        <v>206</v>
      </c>
      <c r="F56" s="42" t="s">
        <v>207</v>
      </c>
      <c r="G56" s="19"/>
      <c r="H56" s="21">
        <v>1</v>
      </c>
      <c r="I56" s="21">
        <v>1</v>
      </c>
      <c r="J56" s="21">
        <v>0</v>
      </c>
      <c r="K56" s="21">
        <v>0</v>
      </c>
      <c r="L56" s="424">
        <f t="shared" si="15"/>
        <v>3</v>
      </c>
      <c r="M56" s="235">
        <f t="shared" ref="M56:M60" si="17">M54</f>
        <v>150</v>
      </c>
      <c r="N56" s="235">
        <f>N54</f>
        <v>800</v>
      </c>
      <c r="O56" s="236">
        <f>O54</f>
        <v>500</v>
      </c>
      <c r="P56" s="235">
        <f>P54</f>
        <v>100</v>
      </c>
      <c r="Q56" s="234">
        <f>Q54</f>
        <v>800</v>
      </c>
      <c r="R56" s="234">
        <v>10</v>
      </c>
      <c r="S56" s="234">
        <v>0</v>
      </c>
      <c r="T56" s="234">
        <v>0</v>
      </c>
      <c r="U56" s="234">
        <v>0</v>
      </c>
      <c r="V56" s="234">
        <v>0.7</v>
      </c>
      <c r="W56" s="234">
        <v>3</v>
      </c>
      <c r="X56" s="234">
        <v>5</v>
      </c>
    </row>
    <row r="57" s="7" customFormat="1" ht="17.5" spans="1:24">
      <c r="A57" s="67"/>
      <c r="B57" s="63"/>
      <c r="C57" s="62"/>
      <c r="D57" s="64"/>
      <c r="E57" s="65" t="s">
        <v>192</v>
      </c>
      <c r="F57" s="76"/>
      <c r="G57" s="6"/>
      <c r="H57" s="8">
        <v>1</v>
      </c>
      <c r="I57" s="8">
        <v>1</v>
      </c>
      <c r="J57" s="8">
        <v>0</v>
      </c>
      <c r="K57" s="8">
        <v>0</v>
      </c>
      <c r="L57" s="425">
        <f t="shared" si="15"/>
        <v>3</v>
      </c>
      <c r="M57" s="425" t="s">
        <v>181</v>
      </c>
      <c r="N57" s="425" t="s">
        <v>181</v>
      </c>
      <c r="O57" s="425" t="s">
        <v>181</v>
      </c>
      <c r="P57" s="425" t="s">
        <v>181</v>
      </c>
      <c r="Q57" s="313" t="s">
        <v>181</v>
      </c>
      <c r="R57" s="313" t="s">
        <v>181</v>
      </c>
      <c r="S57" s="313" t="s">
        <v>181</v>
      </c>
      <c r="T57" s="313" t="s">
        <v>181</v>
      </c>
      <c r="U57" s="313" t="s">
        <v>181</v>
      </c>
      <c r="V57" s="313" t="s">
        <v>181</v>
      </c>
      <c r="W57" s="313" t="s">
        <v>181</v>
      </c>
      <c r="X57" s="313" t="s">
        <v>181</v>
      </c>
    </row>
    <row r="58" customFormat="1" ht="17.5" spans="1:24">
      <c r="A58" s="57">
        <f t="shared" si="16"/>
        <v>608</v>
      </c>
      <c r="B58" s="58" t="s">
        <v>135</v>
      </c>
      <c r="C58" s="59" t="s">
        <v>202</v>
      </c>
      <c r="D58" s="60" t="s">
        <v>126</v>
      </c>
      <c r="E58" s="61" t="s">
        <v>212</v>
      </c>
      <c r="F58" s="77" t="s">
        <v>213</v>
      </c>
      <c r="G58" s="19"/>
      <c r="H58" s="21">
        <v>1</v>
      </c>
      <c r="I58" s="21">
        <v>1</v>
      </c>
      <c r="J58" s="21">
        <v>0</v>
      </c>
      <c r="K58" s="21">
        <v>0</v>
      </c>
      <c r="L58" s="424">
        <f t="shared" si="15"/>
        <v>3</v>
      </c>
      <c r="M58" s="235">
        <f t="shared" si="17"/>
        <v>150</v>
      </c>
      <c r="N58" s="235">
        <f t="shared" ref="N58:X58" si="18">N56</f>
        <v>800</v>
      </c>
      <c r="O58" s="235">
        <f t="shared" si="18"/>
        <v>500</v>
      </c>
      <c r="P58" s="235">
        <f t="shared" si="18"/>
        <v>100</v>
      </c>
      <c r="Q58" s="235">
        <f t="shared" si="18"/>
        <v>800</v>
      </c>
      <c r="R58" s="235">
        <f t="shared" si="18"/>
        <v>10</v>
      </c>
      <c r="S58" s="235">
        <f t="shared" si="18"/>
        <v>0</v>
      </c>
      <c r="T58" s="235">
        <f t="shared" si="18"/>
        <v>0</v>
      </c>
      <c r="U58" s="235">
        <f t="shared" si="18"/>
        <v>0</v>
      </c>
      <c r="V58" s="235">
        <f t="shared" si="18"/>
        <v>0.7</v>
      </c>
      <c r="W58" s="235">
        <f t="shared" si="18"/>
        <v>3</v>
      </c>
      <c r="X58" s="235">
        <f t="shared" si="18"/>
        <v>5</v>
      </c>
    </row>
    <row r="59" s="7" customFormat="1" ht="17.5" spans="1:24">
      <c r="A59" s="67"/>
      <c r="B59" s="63"/>
      <c r="C59" s="62"/>
      <c r="D59" s="64"/>
      <c r="E59" s="65" t="s">
        <v>192</v>
      </c>
      <c r="F59" s="76"/>
      <c r="G59" s="6"/>
      <c r="H59" s="8">
        <v>1</v>
      </c>
      <c r="I59" s="8">
        <v>1</v>
      </c>
      <c r="J59" s="8">
        <v>0</v>
      </c>
      <c r="K59" s="8">
        <v>0</v>
      </c>
      <c r="L59" s="425">
        <f t="shared" si="15"/>
        <v>3</v>
      </c>
      <c r="M59" s="425" t="s">
        <v>181</v>
      </c>
      <c r="N59" s="425" t="s">
        <v>181</v>
      </c>
      <c r="O59" s="425" t="s">
        <v>181</v>
      </c>
      <c r="P59" s="425" t="s">
        <v>181</v>
      </c>
      <c r="Q59" s="313" t="s">
        <v>181</v>
      </c>
      <c r="R59" s="313" t="s">
        <v>181</v>
      </c>
      <c r="S59" s="313" t="s">
        <v>181</v>
      </c>
      <c r="T59" s="313" t="s">
        <v>181</v>
      </c>
      <c r="U59" s="313" t="s">
        <v>181</v>
      </c>
      <c r="V59" s="313" t="s">
        <v>181</v>
      </c>
      <c r="W59" s="313" t="s">
        <v>181</v>
      </c>
      <c r="X59" s="313" t="s">
        <v>181</v>
      </c>
    </row>
    <row r="60" customFormat="1" ht="17.5" spans="1:24">
      <c r="A60" s="57">
        <f>A56</f>
        <v>608</v>
      </c>
      <c r="B60" s="58" t="s">
        <v>135</v>
      </c>
      <c r="C60" s="59" t="s">
        <v>202</v>
      </c>
      <c r="D60" s="60" t="s">
        <v>129</v>
      </c>
      <c r="E60" s="61" t="s">
        <v>214</v>
      </c>
      <c r="F60" s="77" t="s">
        <v>215</v>
      </c>
      <c r="G60" s="19"/>
      <c r="H60" s="21">
        <v>1</v>
      </c>
      <c r="I60" s="21">
        <v>1</v>
      </c>
      <c r="J60" s="21">
        <v>0</v>
      </c>
      <c r="K60" s="21">
        <v>0</v>
      </c>
      <c r="L60" s="424">
        <f t="shared" si="15"/>
        <v>3</v>
      </c>
      <c r="M60" s="235">
        <f t="shared" si="17"/>
        <v>150</v>
      </c>
      <c r="N60" s="235">
        <f t="shared" ref="N60:X60" si="19">N58</f>
        <v>800</v>
      </c>
      <c r="O60" s="235">
        <f t="shared" si="19"/>
        <v>500</v>
      </c>
      <c r="P60" s="235">
        <f t="shared" si="19"/>
        <v>100</v>
      </c>
      <c r="Q60" s="235">
        <f t="shared" si="19"/>
        <v>800</v>
      </c>
      <c r="R60" s="235">
        <f t="shared" si="19"/>
        <v>10</v>
      </c>
      <c r="S60" s="235">
        <f t="shared" si="19"/>
        <v>0</v>
      </c>
      <c r="T60" s="235">
        <f t="shared" si="19"/>
        <v>0</v>
      </c>
      <c r="U60" s="235">
        <f t="shared" si="19"/>
        <v>0</v>
      </c>
      <c r="V60" s="235">
        <f t="shared" si="19"/>
        <v>0.7</v>
      </c>
      <c r="W60" s="235">
        <f t="shared" si="19"/>
        <v>3</v>
      </c>
      <c r="X60" s="235">
        <f t="shared" si="19"/>
        <v>5</v>
      </c>
    </row>
    <row r="61" s="6" customFormat="1" ht="17.5" spans="1:24">
      <c r="A61" s="62"/>
      <c r="B61" s="63"/>
      <c r="C61" s="62"/>
      <c r="D61" s="64"/>
      <c r="E61" s="65" t="s">
        <v>216</v>
      </c>
      <c r="F61" s="65"/>
      <c r="G61" s="425"/>
      <c r="H61" s="8">
        <v>1</v>
      </c>
      <c r="I61" s="8">
        <v>1</v>
      </c>
      <c r="J61" s="8">
        <v>0</v>
      </c>
      <c r="K61" s="8">
        <v>0</v>
      </c>
      <c r="L61" s="238">
        <f t="shared" si="15"/>
        <v>3</v>
      </c>
      <c r="M61" s="425" t="s">
        <v>181</v>
      </c>
      <c r="N61" s="425" t="s">
        <v>181</v>
      </c>
      <c r="O61" s="425" t="s">
        <v>181</v>
      </c>
      <c r="P61" s="425" t="s">
        <v>181</v>
      </c>
      <c r="Q61" s="313" t="s">
        <v>181</v>
      </c>
      <c r="R61" s="313" t="s">
        <v>181</v>
      </c>
      <c r="S61" s="313" t="s">
        <v>181</v>
      </c>
      <c r="T61" s="313" t="s">
        <v>181</v>
      </c>
      <c r="U61" s="313" t="s">
        <v>181</v>
      </c>
      <c r="V61" s="313" t="s">
        <v>181</v>
      </c>
      <c r="W61" s="313" t="s">
        <v>181</v>
      </c>
      <c r="X61" s="313" t="s">
        <v>181</v>
      </c>
    </row>
    <row r="62" ht="17.5" spans="1:24">
      <c r="A62" s="31">
        <f>A56</f>
        <v>608</v>
      </c>
      <c r="B62" s="40" t="s">
        <v>138</v>
      </c>
      <c r="C62" s="31" t="s">
        <v>223</v>
      </c>
      <c r="D62" s="41" t="s">
        <v>109</v>
      </c>
      <c r="E62" s="42" t="s">
        <v>224</v>
      </c>
      <c r="F62" s="42" t="s">
        <v>223</v>
      </c>
      <c r="G62" s="19"/>
      <c r="H62" s="21">
        <v>1</v>
      </c>
      <c r="I62" s="21">
        <v>1</v>
      </c>
      <c r="J62" s="21">
        <v>0</v>
      </c>
      <c r="K62" s="21">
        <v>0</v>
      </c>
      <c r="L62" s="424">
        <f t="shared" si="15"/>
        <v>3</v>
      </c>
      <c r="M62" s="235">
        <f>M56</f>
        <v>150</v>
      </c>
      <c r="N62" s="235">
        <f>N56</f>
        <v>800</v>
      </c>
      <c r="O62" s="236">
        <f>O56</f>
        <v>500</v>
      </c>
      <c r="P62" s="235">
        <f>P56</f>
        <v>100</v>
      </c>
      <c r="Q62" s="234">
        <f>Q56</f>
        <v>800</v>
      </c>
      <c r="R62" s="234">
        <v>10</v>
      </c>
      <c r="S62" s="234">
        <v>0</v>
      </c>
      <c r="T62" s="234">
        <v>0</v>
      </c>
      <c r="U62" s="234">
        <v>0</v>
      </c>
      <c r="V62" s="234">
        <v>0.7</v>
      </c>
      <c r="W62" s="234">
        <v>3</v>
      </c>
      <c r="X62" s="234">
        <v>5</v>
      </c>
    </row>
    <row r="63" s="6" customFormat="1" ht="17.5" spans="1:24">
      <c r="A63" s="62"/>
      <c r="B63" s="63"/>
      <c r="C63" s="62"/>
      <c r="D63" s="64"/>
      <c r="E63" s="65" t="s">
        <v>225</v>
      </c>
      <c r="F63" s="65"/>
      <c r="G63" s="425"/>
      <c r="H63" s="8">
        <v>1</v>
      </c>
      <c r="I63" s="8">
        <v>1</v>
      </c>
      <c r="J63" s="8">
        <v>0</v>
      </c>
      <c r="K63" s="8">
        <v>0</v>
      </c>
      <c r="L63" s="238">
        <f t="shared" si="15"/>
        <v>3</v>
      </c>
      <c r="M63" s="425" t="s">
        <v>181</v>
      </c>
      <c r="N63" s="425" t="s">
        <v>181</v>
      </c>
      <c r="O63" s="425" t="s">
        <v>181</v>
      </c>
      <c r="P63" s="425" t="s">
        <v>181</v>
      </c>
      <c r="Q63" s="313" t="s">
        <v>181</v>
      </c>
      <c r="R63" s="313" t="s">
        <v>181</v>
      </c>
      <c r="S63" s="313" t="s">
        <v>181</v>
      </c>
      <c r="T63" s="313" t="s">
        <v>181</v>
      </c>
      <c r="U63" s="313" t="s">
        <v>181</v>
      </c>
      <c r="V63" s="313" t="s">
        <v>181</v>
      </c>
      <c r="W63" s="313" t="s">
        <v>181</v>
      </c>
      <c r="X63" s="313" t="s">
        <v>181</v>
      </c>
    </row>
    <row r="64" ht="17.5" spans="1:24">
      <c r="A64" s="31">
        <f t="shared" ref="A64:A68" si="20">A62</f>
        <v>608</v>
      </c>
      <c r="B64" s="40" t="s">
        <v>138</v>
      </c>
      <c r="C64" s="31" t="s">
        <v>223</v>
      </c>
      <c r="D64" s="41" t="s">
        <v>120</v>
      </c>
      <c r="E64" s="42" t="s">
        <v>226</v>
      </c>
      <c r="F64" s="42" t="s">
        <v>227</v>
      </c>
      <c r="G64" s="19"/>
      <c r="H64" s="21">
        <v>1</v>
      </c>
      <c r="I64" s="21">
        <v>1</v>
      </c>
      <c r="J64" s="21">
        <v>0</v>
      </c>
      <c r="K64" s="21">
        <v>0</v>
      </c>
      <c r="L64" s="424">
        <f t="shared" si="15"/>
        <v>3</v>
      </c>
      <c r="M64" s="235">
        <f>M62</f>
        <v>150</v>
      </c>
      <c r="N64" s="235">
        <f>N62</f>
        <v>800</v>
      </c>
      <c r="O64" s="236">
        <f>O62</f>
        <v>500</v>
      </c>
      <c r="P64" s="235">
        <f>P62</f>
        <v>100</v>
      </c>
      <c r="Q64" s="234">
        <f>Q62</f>
        <v>800</v>
      </c>
      <c r="R64" s="234">
        <v>10</v>
      </c>
      <c r="S64" s="234">
        <v>0</v>
      </c>
      <c r="T64" s="234">
        <v>0</v>
      </c>
      <c r="U64" s="234">
        <v>0</v>
      </c>
      <c r="V64" s="234">
        <v>0.7</v>
      </c>
      <c r="W64" s="234">
        <v>3</v>
      </c>
      <c r="X64" s="234">
        <v>5</v>
      </c>
    </row>
    <row r="65" s="10" customFormat="1" ht="17.5" spans="1:24">
      <c r="A65" s="70"/>
      <c r="B65" s="71"/>
      <c r="C65" s="70"/>
      <c r="D65" s="72"/>
      <c r="E65" s="73" t="s">
        <v>192</v>
      </c>
      <c r="F65" s="73"/>
      <c r="H65" s="204">
        <v>1</v>
      </c>
      <c r="I65" s="204">
        <v>1</v>
      </c>
      <c r="J65" s="204">
        <v>0</v>
      </c>
      <c r="K65" s="204">
        <v>0</v>
      </c>
      <c r="L65" s="204">
        <f t="shared" si="15"/>
        <v>3</v>
      </c>
      <c r="M65" s="455" t="s">
        <v>181</v>
      </c>
      <c r="N65" s="455" t="s">
        <v>181</v>
      </c>
      <c r="O65" s="455" t="s">
        <v>181</v>
      </c>
      <c r="P65" s="455" t="s">
        <v>181</v>
      </c>
      <c r="Q65" s="345" t="s">
        <v>181</v>
      </c>
      <c r="R65" s="345" t="s">
        <v>181</v>
      </c>
      <c r="S65" s="345" t="s">
        <v>181</v>
      </c>
      <c r="T65" s="345" t="s">
        <v>181</v>
      </c>
      <c r="U65" s="345" t="s">
        <v>181</v>
      </c>
      <c r="V65" s="345" t="s">
        <v>181</v>
      </c>
      <c r="W65" s="345" t="s">
        <v>181</v>
      </c>
      <c r="X65" s="345" t="s">
        <v>181</v>
      </c>
    </row>
    <row r="66" ht="17.5" spans="1:24">
      <c r="A66" s="31">
        <f t="shared" si="20"/>
        <v>608</v>
      </c>
      <c r="B66" s="40" t="s">
        <v>231</v>
      </c>
      <c r="C66" s="31" t="s">
        <v>228</v>
      </c>
      <c r="D66" s="41" t="s">
        <v>109</v>
      </c>
      <c r="E66" s="42" t="s">
        <v>232</v>
      </c>
      <c r="F66" s="42" t="s">
        <v>228</v>
      </c>
      <c r="G66" s="19"/>
      <c r="H66" s="21">
        <v>1</v>
      </c>
      <c r="I66" s="21">
        <v>1</v>
      </c>
      <c r="J66" s="21">
        <v>0</v>
      </c>
      <c r="K66" s="21">
        <v>0</v>
      </c>
      <c r="L66" s="424">
        <f t="shared" si="15"/>
        <v>3</v>
      </c>
      <c r="M66" s="235">
        <f>M64</f>
        <v>150</v>
      </c>
      <c r="N66" s="235">
        <f>N64</f>
        <v>800</v>
      </c>
      <c r="O66" s="236">
        <f>O64</f>
        <v>500</v>
      </c>
      <c r="P66" s="235">
        <f>P64</f>
        <v>100</v>
      </c>
      <c r="Q66" s="234">
        <f>Q64</f>
        <v>800</v>
      </c>
      <c r="R66" s="234">
        <v>10</v>
      </c>
      <c r="S66" s="234">
        <v>0</v>
      </c>
      <c r="T66" s="234">
        <v>0</v>
      </c>
      <c r="U66" s="234">
        <v>0</v>
      </c>
      <c r="V66" s="234">
        <v>0.7</v>
      </c>
      <c r="W66" s="234">
        <v>3</v>
      </c>
      <c r="X66" s="234">
        <v>5</v>
      </c>
    </row>
    <row r="67" s="11" customFormat="1" ht="15.6" customHeight="1" spans="1:22">
      <c r="A67" s="107"/>
      <c r="B67" s="71"/>
      <c r="C67" s="70"/>
      <c r="D67" s="72"/>
      <c r="E67" s="73"/>
      <c r="F67" s="108"/>
      <c r="G67" s="109"/>
      <c r="H67" s="110"/>
      <c r="I67" s="141"/>
      <c r="J67" s="110"/>
      <c r="K67" s="141"/>
      <c r="L67" s="141"/>
      <c r="M67" s="141"/>
      <c r="N67" s="141"/>
      <c r="O67" s="110"/>
      <c r="P67" s="141"/>
      <c r="Q67" s="141"/>
      <c r="R67" s="141"/>
      <c r="S67" s="110"/>
      <c r="T67" s="10"/>
      <c r="U67" s="10"/>
      <c r="V67" s="154"/>
    </row>
    <row r="68" customFormat="1" ht="15.6" customHeight="1" spans="1:22">
      <c r="A68" s="48">
        <f t="shared" si="20"/>
        <v>608</v>
      </c>
      <c r="B68" s="40"/>
      <c r="C68" s="31" t="s">
        <v>228</v>
      </c>
      <c r="D68" s="41" t="s">
        <v>120</v>
      </c>
      <c r="E68" s="42" t="s">
        <v>233</v>
      </c>
      <c r="F68" s="42" t="s">
        <v>234</v>
      </c>
      <c r="G68" s="111"/>
      <c r="H68" s="112"/>
      <c r="I68" s="143"/>
      <c r="J68" s="112"/>
      <c r="K68" s="143"/>
      <c r="L68" s="143"/>
      <c r="M68" s="143"/>
      <c r="N68" s="143"/>
      <c r="O68" s="112"/>
      <c r="P68" s="143"/>
      <c r="Q68" s="143"/>
      <c r="R68" s="143"/>
      <c r="S68" s="112"/>
      <c r="T68" s="12"/>
      <c r="U68" s="12"/>
      <c r="V68" s="156"/>
    </row>
    <row r="69" s="11" customFormat="1" ht="15.6" customHeight="1" spans="1:22">
      <c r="A69" s="107"/>
      <c r="B69" s="71"/>
      <c r="C69" s="70"/>
      <c r="D69" s="72"/>
      <c r="E69" s="73"/>
      <c r="F69" s="108"/>
      <c r="G69" s="109"/>
      <c r="H69" s="110"/>
      <c r="I69" s="141"/>
      <c r="J69" s="110"/>
      <c r="K69" s="141"/>
      <c r="L69" s="141"/>
      <c r="M69" s="141"/>
      <c r="N69" s="141"/>
      <c r="O69" s="110"/>
      <c r="P69" s="141"/>
      <c r="Q69" s="141"/>
      <c r="R69" s="141"/>
      <c r="S69" s="110"/>
      <c r="T69" s="10"/>
      <c r="U69" s="10"/>
      <c r="V69" s="154"/>
    </row>
    <row r="70" customFormat="1" ht="15.6" customHeight="1" spans="1:22">
      <c r="A70" s="48">
        <f>A68</f>
        <v>608</v>
      </c>
      <c r="B70" s="40"/>
      <c r="C70" s="31" t="s">
        <v>228</v>
      </c>
      <c r="D70" s="41" t="s">
        <v>126</v>
      </c>
      <c r="E70" s="42" t="s">
        <v>235</v>
      </c>
      <c r="F70" s="42" t="s">
        <v>236</v>
      </c>
      <c r="G70" s="111"/>
      <c r="H70" s="112"/>
      <c r="I70" s="143"/>
      <c r="J70" s="112"/>
      <c r="K70" s="143"/>
      <c r="L70" s="143"/>
      <c r="M70" s="143"/>
      <c r="N70" s="143"/>
      <c r="O70" s="112"/>
      <c r="P70" s="143"/>
      <c r="Q70" s="143"/>
      <c r="R70" s="143"/>
      <c r="S70" s="112"/>
      <c r="T70" s="12"/>
      <c r="U70" s="12"/>
      <c r="V70" s="156"/>
    </row>
    <row r="71" s="10" customFormat="1" ht="17.5" spans="1:24">
      <c r="A71" s="70"/>
      <c r="B71" s="71"/>
      <c r="C71" s="70"/>
      <c r="D71" s="72"/>
      <c r="E71" s="73" t="s">
        <v>237</v>
      </c>
      <c r="F71" s="73" t="s">
        <v>238</v>
      </c>
      <c r="H71" s="204">
        <v>1</v>
      </c>
      <c r="I71" s="204">
        <v>1</v>
      </c>
      <c r="J71" s="204">
        <v>0</v>
      </c>
      <c r="K71" s="204">
        <v>0</v>
      </c>
      <c r="L71" s="204">
        <f>H71+I71*2+J71*4+K71*8</f>
        <v>3</v>
      </c>
      <c r="M71" s="455" t="s">
        <v>181</v>
      </c>
      <c r="N71" s="455" t="s">
        <v>181</v>
      </c>
      <c r="O71" s="455" t="s">
        <v>181</v>
      </c>
      <c r="P71" s="455" t="s">
        <v>181</v>
      </c>
      <c r="Q71" s="345" t="s">
        <v>181</v>
      </c>
      <c r="R71" s="345" t="s">
        <v>181</v>
      </c>
      <c r="S71" s="345" t="s">
        <v>181</v>
      </c>
      <c r="T71" s="345" t="s">
        <v>181</v>
      </c>
      <c r="U71" s="345" t="s">
        <v>181</v>
      </c>
      <c r="V71" s="345" t="s">
        <v>181</v>
      </c>
      <c r="W71" s="345" t="s">
        <v>181</v>
      </c>
      <c r="X71" s="345" t="s">
        <v>181</v>
      </c>
    </row>
    <row r="72" ht="17.5" spans="1:24">
      <c r="A72" s="31">
        <f>A66</f>
        <v>608</v>
      </c>
      <c r="B72" s="40" t="s">
        <v>166</v>
      </c>
      <c r="C72" s="31" t="s">
        <v>238</v>
      </c>
      <c r="D72" s="41" t="s">
        <v>109</v>
      </c>
      <c r="E72" s="42" t="s">
        <v>239</v>
      </c>
      <c r="F72" s="42" t="s">
        <v>238</v>
      </c>
      <c r="G72" s="19"/>
      <c r="H72" s="21">
        <v>1</v>
      </c>
      <c r="I72" s="21">
        <v>1</v>
      </c>
      <c r="J72" s="21">
        <v>0</v>
      </c>
      <c r="K72" s="21">
        <v>0</v>
      </c>
      <c r="L72" s="424">
        <f>H72+I72*2+J72*4+K72*8</f>
        <v>3</v>
      </c>
      <c r="M72" s="235">
        <f>M66</f>
        <v>150</v>
      </c>
      <c r="N72" s="235">
        <f>N66</f>
        <v>800</v>
      </c>
      <c r="O72" s="236">
        <f>O66</f>
        <v>500</v>
      </c>
      <c r="P72" s="235">
        <f>P66</f>
        <v>100</v>
      </c>
      <c r="Q72" s="234">
        <f>Q66</f>
        <v>800</v>
      </c>
      <c r="R72" s="234">
        <v>10</v>
      </c>
      <c r="S72" s="234">
        <v>0</v>
      </c>
      <c r="T72" s="234">
        <v>0</v>
      </c>
      <c r="U72" s="234">
        <v>0</v>
      </c>
      <c r="V72" s="234">
        <v>0.7</v>
      </c>
      <c r="W72" s="234">
        <v>3</v>
      </c>
      <c r="X72" s="234">
        <v>5</v>
      </c>
    </row>
    <row r="73" s="11" customFormat="1" ht="15.6" customHeight="1" spans="1:22">
      <c r="A73" s="107"/>
      <c r="B73" s="71"/>
      <c r="C73" s="70"/>
      <c r="D73" s="72"/>
      <c r="E73" s="73"/>
      <c r="F73" s="73"/>
      <c r="G73" s="109"/>
      <c r="H73" s="110"/>
      <c r="I73" s="141"/>
      <c r="J73" s="110"/>
      <c r="K73" s="141"/>
      <c r="L73" s="141"/>
      <c r="M73" s="141"/>
      <c r="N73" s="145"/>
      <c r="O73" s="110"/>
      <c r="P73" s="141"/>
      <c r="Q73" s="141"/>
      <c r="R73" s="145"/>
      <c r="S73" s="110"/>
      <c r="T73" s="10"/>
      <c r="U73" s="10"/>
      <c r="V73" s="154"/>
    </row>
    <row r="74" customFormat="1" ht="15.6" customHeight="1" spans="1:22">
      <c r="A74" s="48">
        <f>A64</f>
        <v>608</v>
      </c>
      <c r="B74" s="40"/>
      <c r="C74" s="31" t="s">
        <v>238</v>
      </c>
      <c r="D74" s="41" t="s">
        <v>120</v>
      </c>
      <c r="E74" s="42" t="s">
        <v>240</v>
      </c>
      <c r="F74" s="42" t="s">
        <v>241</v>
      </c>
      <c r="G74" s="111"/>
      <c r="H74" s="112"/>
      <c r="I74" s="143"/>
      <c r="J74" s="112"/>
      <c r="K74" s="143"/>
      <c r="L74" s="143"/>
      <c r="M74" s="143"/>
      <c r="N74" s="146"/>
      <c r="O74" s="112"/>
      <c r="P74" s="143"/>
      <c r="Q74" s="143"/>
      <c r="R74" s="146"/>
      <c r="S74" s="112"/>
      <c r="T74" s="12"/>
      <c r="U74" s="12"/>
      <c r="V74" s="156"/>
    </row>
    <row r="75" s="2" customFormat="1" ht="17.5" spans="1:24">
      <c r="A75" s="422"/>
      <c r="B75" s="35"/>
      <c r="C75" s="422"/>
      <c r="D75" s="422"/>
      <c r="E75" s="34" t="s">
        <v>242</v>
      </c>
      <c r="F75" s="34"/>
      <c r="G75" s="458"/>
      <c r="H75" s="117" t="s">
        <v>181</v>
      </c>
      <c r="I75" s="117" t="s">
        <v>181</v>
      </c>
      <c r="J75" s="117" t="s">
        <v>181</v>
      </c>
      <c r="K75" s="117" t="s">
        <v>181</v>
      </c>
      <c r="L75" s="429"/>
      <c r="M75" s="394" t="s">
        <v>181</v>
      </c>
      <c r="N75" s="394" t="s">
        <v>181</v>
      </c>
      <c r="O75" s="394" t="s">
        <v>181</v>
      </c>
      <c r="P75" s="394" t="s">
        <v>181</v>
      </c>
      <c r="Q75" s="440" t="s">
        <v>181</v>
      </c>
      <c r="R75" s="440" t="s">
        <v>181</v>
      </c>
      <c r="S75" s="394" t="s">
        <v>181</v>
      </c>
      <c r="T75" s="394" t="s">
        <v>181</v>
      </c>
      <c r="U75" s="394" t="s">
        <v>181</v>
      </c>
      <c r="V75" s="394" t="s">
        <v>181</v>
      </c>
      <c r="W75" s="394" t="s">
        <v>181</v>
      </c>
      <c r="X75" s="394" t="s">
        <v>181</v>
      </c>
    </row>
    <row r="76" s="12" customFormat="1" ht="17.5" spans="1:24">
      <c r="A76" s="9">
        <f>A72</f>
        <v>608</v>
      </c>
      <c r="B76" s="113" t="s">
        <v>169</v>
      </c>
      <c r="C76" s="9" t="s">
        <v>244</v>
      </c>
      <c r="D76" s="114" t="s">
        <v>109</v>
      </c>
      <c r="E76" s="115" t="s">
        <v>245</v>
      </c>
      <c r="F76" s="115" t="s">
        <v>991</v>
      </c>
      <c r="G76" s="19"/>
      <c r="H76" s="9">
        <v>1</v>
      </c>
      <c r="I76" s="9">
        <v>1</v>
      </c>
      <c r="J76" s="9">
        <v>0</v>
      </c>
      <c r="K76" s="9">
        <v>0</v>
      </c>
      <c r="L76" s="424">
        <f>H76+I76*2+J76*4+K76*8</f>
        <v>3</v>
      </c>
      <c r="M76" s="234">
        <f>M72</f>
        <v>150</v>
      </c>
      <c r="N76" s="234">
        <f>N72</f>
        <v>800</v>
      </c>
      <c r="O76" s="234">
        <f>O72</f>
        <v>500</v>
      </c>
      <c r="P76" s="234">
        <f>P72</f>
        <v>100</v>
      </c>
      <c r="Q76" s="234">
        <f>Q72</f>
        <v>800</v>
      </c>
      <c r="R76" s="234">
        <v>10</v>
      </c>
      <c r="S76" s="234">
        <v>0</v>
      </c>
      <c r="T76" s="234">
        <v>0</v>
      </c>
      <c r="U76" s="234">
        <v>0</v>
      </c>
      <c r="V76" s="234">
        <v>0.7</v>
      </c>
      <c r="W76" s="234">
        <v>3</v>
      </c>
      <c r="X76" s="234">
        <v>5</v>
      </c>
    </row>
    <row r="77" s="2" customFormat="1" ht="17.5" spans="1:24">
      <c r="A77" s="422"/>
      <c r="B77" s="35"/>
      <c r="C77" s="422"/>
      <c r="D77" s="422"/>
      <c r="E77" s="34" t="s">
        <v>247</v>
      </c>
      <c r="F77" s="34"/>
      <c r="G77" s="458"/>
      <c r="H77" s="117" t="s">
        <v>181</v>
      </c>
      <c r="I77" s="117" t="s">
        <v>181</v>
      </c>
      <c r="J77" s="117" t="s">
        <v>181</v>
      </c>
      <c r="K77" s="117" t="s">
        <v>181</v>
      </c>
      <c r="L77" s="429"/>
      <c r="M77" s="394" t="s">
        <v>181</v>
      </c>
      <c r="N77" s="394" t="s">
        <v>181</v>
      </c>
      <c r="O77" s="394" t="s">
        <v>181</v>
      </c>
      <c r="P77" s="394" t="s">
        <v>181</v>
      </c>
      <c r="Q77" s="440" t="s">
        <v>181</v>
      </c>
      <c r="R77" s="440" t="s">
        <v>181</v>
      </c>
      <c r="S77" s="394" t="s">
        <v>181</v>
      </c>
      <c r="T77" s="394" t="s">
        <v>181</v>
      </c>
      <c r="U77" s="394" t="s">
        <v>181</v>
      </c>
      <c r="V77" s="394" t="s">
        <v>181</v>
      </c>
      <c r="W77" s="394" t="s">
        <v>181</v>
      </c>
      <c r="X77" s="394" t="s">
        <v>181</v>
      </c>
    </row>
    <row r="78" s="12" customFormat="1" ht="17.5" spans="1:24">
      <c r="A78" s="9">
        <f>A76</f>
        <v>608</v>
      </c>
      <c r="B78" s="113" t="s">
        <v>169</v>
      </c>
      <c r="C78" s="9" t="s">
        <v>244</v>
      </c>
      <c r="D78" s="114" t="s">
        <v>120</v>
      </c>
      <c r="E78" s="115" t="s">
        <v>248</v>
      </c>
      <c r="F78" s="115" t="s">
        <v>249</v>
      </c>
      <c r="G78" s="19"/>
      <c r="H78" s="9">
        <v>1</v>
      </c>
      <c r="I78" s="9">
        <v>1</v>
      </c>
      <c r="J78" s="9">
        <v>0</v>
      </c>
      <c r="K78" s="9">
        <v>0</v>
      </c>
      <c r="L78" s="424">
        <f>H78+I78*2+J78*4+K78*8</f>
        <v>3</v>
      </c>
      <c r="M78" s="234">
        <f>M76</f>
        <v>150</v>
      </c>
      <c r="N78" s="234">
        <f>N76</f>
        <v>800</v>
      </c>
      <c r="O78" s="234">
        <f>O76</f>
        <v>500</v>
      </c>
      <c r="P78" s="234">
        <f>P76</f>
        <v>100</v>
      </c>
      <c r="Q78" s="234">
        <f>Q76</f>
        <v>800</v>
      </c>
      <c r="R78" s="234">
        <v>10</v>
      </c>
      <c r="S78" s="234">
        <v>0</v>
      </c>
      <c r="T78" s="234">
        <v>0</v>
      </c>
      <c r="U78" s="234">
        <v>0</v>
      </c>
      <c r="V78" s="234">
        <v>0.7</v>
      </c>
      <c r="W78" s="234">
        <v>3</v>
      </c>
      <c r="X78" s="234">
        <v>5</v>
      </c>
    </row>
    <row r="79" s="2" customFormat="1" ht="17.5" spans="1:24">
      <c r="A79" s="117"/>
      <c r="B79" s="35"/>
      <c r="C79" s="49"/>
      <c r="D79" s="36"/>
      <c r="E79" s="37"/>
      <c r="F79" s="37"/>
      <c r="H79" s="49"/>
      <c r="I79" s="49"/>
      <c r="J79" s="49"/>
      <c r="K79" s="49"/>
      <c r="L79" s="232"/>
      <c r="M79" s="148"/>
      <c r="N79" s="148"/>
      <c r="O79" s="148"/>
      <c r="P79" s="148"/>
      <c r="Q79" s="148"/>
      <c r="R79" s="148"/>
      <c r="S79" s="148"/>
      <c r="T79" s="148"/>
      <c r="U79" s="148"/>
      <c r="V79" s="148"/>
      <c r="W79" s="148"/>
      <c r="X79" s="148"/>
    </row>
    <row r="80" s="12" customFormat="1" ht="17.5" spans="1:24">
      <c r="A80" s="118">
        <f>A78</f>
        <v>608</v>
      </c>
      <c r="B80" s="113"/>
      <c r="C80" s="9" t="s">
        <v>244</v>
      </c>
      <c r="D80" s="114" t="s">
        <v>126</v>
      </c>
      <c r="E80" s="115" t="s">
        <v>250</v>
      </c>
      <c r="F80" s="115" t="s">
        <v>251</v>
      </c>
      <c r="G80" s="19"/>
      <c r="H80" s="9"/>
      <c r="I80" s="9"/>
      <c r="J80" s="9"/>
      <c r="K80" s="9"/>
      <c r="L80" s="424"/>
      <c r="M80" s="234"/>
      <c r="N80" s="234"/>
      <c r="O80" s="234"/>
      <c r="P80" s="234"/>
      <c r="Q80" s="234"/>
      <c r="R80" s="234"/>
      <c r="S80" s="234"/>
      <c r="T80" s="234"/>
      <c r="U80" s="234"/>
      <c r="V80" s="234"/>
      <c r="W80" s="234"/>
      <c r="X80" s="234"/>
    </row>
    <row r="81" s="2" customFormat="1" ht="17.5" spans="1:24">
      <c r="A81" s="422"/>
      <c r="B81" s="35"/>
      <c r="C81" s="422"/>
      <c r="D81" s="422"/>
      <c r="E81" s="34" t="s">
        <v>252</v>
      </c>
      <c r="F81" s="37" t="s">
        <v>253</v>
      </c>
      <c r="G81" s="458"/>
      <c r="H81" s="117" t="s">
        <v>181</v>
      </c>
      <c r="I81" s="117" t="s">
        <v>181</v>
      </c>
      <c r="J81" s="117" t="s">
        <v>181</v>
      </c>
      <c r="K81" s="117" t="s">
        <v>181</v>
      </c>
      <c r="L81" s="429"/>
      <c r="M81" s="394" t="s">
        <v>181</v>
      </c>
      <c r="N81" s="394" t="s">
        <v>181</v>
      </c>
      <c r="O81" s="394" t="s">
        <v>181</v>
      </c>
      <c r="P81" s="394" t="s">
        <v>181</v>
      </c>
      <c r="Q81" s="440" t="s">
        <v>181</v>
      </c>
      <c r="R81" s="440" t="s">
        <v>181</v>
      </c>
      <c r="S81" s="394" t="s">
        <v>181</v>
      </c>
      <c r="T81" s="394" t="s">
        <v>181</v>
      </c>
      <c r="U81" s="394" t="s">
        <v>181</v>
      </c>
      <c r="V81" s="394" t="s">
        <v>181</v>
      </c>
      <c r="W81" s="394" t="s">
        <v>181</v>
      </c>
      <c r="X81" s="394" t="s">
        <v>181</v>
      </c>
    </row>
    <row r="82" ht="17.5" spans="1:24">
      <c r="A82" s="31">
        <f>A78</f>
        <v>608</v>
      </c>
      <c r="B82" s="40" t="s">
        <v>172</v>
      </c>
      <c r="C82" s="31" t="s">
        <v>256</v>
      </c>
      <c r="D82" s="41" t="s">
        <v>109</v>
      </c>
      <c r="E82" s="42" t="s">
        <v>257</v>
      </c>
      <c r="F82" s="42" t="s">
        <v>256</v>
      </c>
      <c r="G82" s="19"/>
      <c r="H82" s="21">
        <v>1</v>
      </c>
      <c r="I82" s="21">
        <v>1</v>
      </c>
      <c r="J82" s="21">
        <v>0</v>
      </c>
      <c r="K82" s="21">
        <v>0</v>
      </c>
      <c r="L82" s="424">
        <f>H82+I82*2+J82*4+K82*8</f>
        <v>3</v>
      </c>
      <c r="M82" s="235">
        <f>M78</f>
        <v>150</v>
      </c>
      <c r="N82" s="235">
        <f>N78</f>
        <v>800</v>
      </c>
      <c r="O82" s="236">
        <f>O78</f>
        <v>500</v>
      </c>
      <c r="P82" s="235">
        <f>P78</f>
        <v>100</v>
      </c>
      <c r="Q82" s="234">
        <f>Q78</f>
        <v>800</v>
      </c>
      <c r="R82" s="234">
        <v>10</v>
      </c>
      <c r="S82" s="234">
        <v>0</v>
      </c>
      <c r="T82" s="234">
        <v>0</v>
      </c>
      <c r="U82" s="234">
        <v>0</v>
      </c>
      <c r="V82" s="234">
        <v>0.7</v>
      </c>
      <c r="W82" s="234">
        <v>3</v>
      </c>
      <c r="X82" s="234">
        <v>5</v>
      </c>
    </row>
    <row r="83" s="2" customFormat="1" ht="17.5" spans="1:24">
      <c r="A83" s="422"/>
      <c r="B83" s="35"/>
      <c r="C83" s="422"/>
      <c r="D83" s="422"/>
      <c r="E83" s="34" t="s">
        <v>258</v>
      </c>
      <c r="F83" s="34" t="s">
        <v>181</v>
      </c>
      <c r="G83" s="458" t="s">
        <v>181</v>
      </c>
      <c r="H83" s="117" t="s">
        <v>181</v>
      </c>
      <c r="I83" s="117" t="s">
        <v>181</v>
      </c>
      <c r="J83" s="117" t="s">
        <v>181</v>
      </c>
      <c r="K83" s="117" t="s">
        <v>181</v>
      </c>
      <c r="L83" s="429"/>
      <c r="M83" s="394" t="s">
        <v>181</v>
      </c>
      <c r="N83" s="394" t="s">
        <v>181</v>
      </c>
      <c r="O83" s="394" t="s">
        <v>181</v>
      </c>
      <c r="P83" s="394" t="s">
        <v>181</v>
      </c>
      <c r="Q83" s="440" t="s">
        <v>181</v>
      </c>
      <c r="R83" s="440" t="s">
        <v>181</v>
      </c>
      <c r="S83" s="394" t="s">
        <v>181</v>
      </c>
      <c r="T83" s="394" t="s">
        <v>181</v>
      </c>
      <c r="U83" s="394" t="s">
        <v>181</v>
      </c>
      <c r="V83" s="394" t="s">
        <v>181</v>
      </c>
      <c r="W83" s="394" t="s">
        <v>181</v>
      </c>
      <c r="X83" s="394" t="s">
        <v>181</v>
      </c>
    </row>
    <row r="84" ht="17.5" spans="1:24">
      <c r="A84" s="31">
        <f>A82</f>
        <v>608</v>
      </c>
      <c r="B84" s="40" t="s">
        <v>172</v>
      </c>
      <c r="C84" s="31" t="s">
        <v>256</v>
      </c>
      <c r="D84" s="41" t="s">
        <v>120</v>
      </c>
      <c r="E84" s="42" t="s">
        <v>259</v>
      </c>
      <c r="F84" s="42" t="s">
        <v>260</v>
      </c>
      <c r="G84" s="19"/>
      <c r="H84" s="21">
        <v>1</v>
      </c>
      <c r="I84" s="21">
        <v>1</v>
      </c>
      <c r="J84" s="21">
        <v>0</v>
      </c>
      <c r="K84" s="21">
        <v>0</v>
      </c>
      <c r="L84" s="424">
        <f>H84+I84*2+J84*4+K84*8</f>
        <v>3</v>
      </c>
      <c r="M84" s="235">
        <f>M82</f>
        <v>150</v>
      </c>
      <c r="N84" s="235">
        <f>N82</f>
        <v>800</v>
      </c>
      <c r="O84" s="236">
        <f>O82</f>
        <v>500</v>
      </c>
      <c r="P84" s="235">
        <f>P82</f>
        <v>100</v>
      </c>
      <c r="Q84" s="234">
        <f>Q82</f>
        <v>800</v>
      </c>
      <c r="R84" s="234">
        <v>10</v>
      </c>
      <c r="S84" s="234">
        <v>0</v>
      </c>
      <c r="T84" s="234">
        <v>0</v>
      </c>
      <c r="U84" s="234">
        <v>0</v>
      </c>
      <c r="V84" s="234">
        <v>0.7</v>
      </c>
      <c r="W84" s="234">
        <v>3</v>
      </c>
      <c r="X84" s="234">
        <v>5</v>
      </c>
    </row>
    <row r="85" s="2" customFormat="1" ht="17.5" spans="1:24">
      <c r="A85" s="45"/>
      <c r="B85" s="35"/>
      <c r="C85" s="34"/>
      <c r="D85" s="36"/>
      <c r="E85" s="37" t="s">
        <v>252</v>
      </c>
      <c r="F85" s="37"/>
      <c r="G85" s="458"/>
      <c r="H85" s="117"/>
      <c r="I85" s="117"/>
      <c r="J85" s="117"/>
      <c r="K85" s="117"/>
      <c r="L85" s="429"/>
      <c r="M85" s="394"/>
      <c r="N85" s="394"/>
      <c r="O85" s="394"/>
      <c r="P85" s="394"/>
      <c r="Q85" s="440"/>
      <c r="R85" s="440"/>
      <c r="S85" s="394"/>
      <c r="T85" s="394"/>
      <c r="U85" s="394"/>
      <c r="V85" s="394"/>
      <c r="W85" s="394"/>
      <c r="X85" s="394"/>
    </row>
    <row r="86" ht="17.5" spans="1:24">
      <c r="A86" s="48">
        <f>A84</f>
        <v>608</v>
      </c>
      <c r="B86" s="40" t="s">
        <v>172</v>
      </c>
      <c r="C86" s="31" t="s">
        <v>256</v>
      </c>
      <c r="D86" s="41" t="s">
        <v>126</v>
      </c>
      <c r="E86" s="42" t="s">
        <v>261</v>
      </c>
      <c r="F86" s="42" t="s">
        <v>262</v>
      </c>
      <c r="G86" s="19"/>
      <c r="H86" s="21">
        <v>1</v>
      </c>
      <c r="I86" s="21">
        <v>1</v>
      </c>
      <c r="J86" s="21">
        <v>0</v>
      </c>
      <c r="K86" s="21">
        <v>0</v>
      </c>
      <c r="L86" s="424">
        <f t="shared" ref="L86" si="21">H86+I86*2+J86*4+K86*8</f>
        <v>3</v>
      </c>
      <c r="M86" s="235">
        <f>M84</f>
        <v>150</v>
      </c>
      <c r="N86" s="235">
        <f>N84</f>
        <v>800</v>
      </c>
      <c r="O86" s="236">
        <f>O84</f>
        <v>500</v>
      </c>
      <c r="P86" s="235">
        <f>P84</f>
        <v>100</v>
      </c>
      <c r="Q86" s="234">
        <f>Q84</f>
        <v>800</v>
      </c>
      <c r="R86" s="234">
        <v>10</v>
      </c>
      <c r="S86" s="234">
        <v>0</v>
      </c>
      <c r="T86" s="234">
        <v>0</v>
      </c>
      <c r="U86" s="234">
        <v>0</v>
      </c>
      <c r="V86" s="234">
        <v>0.7</v>
      </c>
      <c r="W86" s="234">
        <v>3</v>
      </c>
      <c r="X86" s="234">
        <v>5</v>
      </c>
    </row>
    <row r="87" s="2" customFormat="1" ht="17.5" spans="1:24">
      <c r="A87" s="45"/>
      <c r="B87" s="35"/>
      <c r="C87" s="34"/>
      <c r="D87" s="36"/>
      <c r="E87" s="37"/>
      <c r="F87" s="37"/>
      <c r="G87" s="458"/>
      <c r="H87" s="117"/>
      <c r="I87" s="117"/>
      <c r="J87" s="117"/>
      <c r="K87" s="117"/>
      <c r="L87" s="429"/>
      <c r="M87" s="394"/>
      <c r="N87" s="394"/>
      <c r="O87" s="394"/>
      <c r="P87" s="394"/>
      <c r="Q87" s="440"/>
      <c r="R87" s="440"/>
      <c r="S87" s="394"/>
      <c r="T87" s="394"/>
      <c r="U87" s="394"/>
      <c r="V87" s="394"/>
      <c r="W87" s="394"/>
      <c r="X87" s="394"/>
    </row>
    <row r="88" ht="17.5" spans="1:24">
      <c r="A88" s="48">
        <f>A86</f>
        <v>608</v>
      </c>
      <c r="B88" s="40" t="s">
        <v>172</v>
      </c>
      <c r="C88" s="31" t="s">
        <v>256</v>
      </c>
      <c r="D88" s="41" t="s">
        <v>129</v>
      </c>
      <c r="E88" s="42" t="s">
        <v>263</v>
      </c>
      <c r="F88" s="42" t="s">
        <v>264</v>
      </c>
      <c r="G88" s="19"/>
      <c r="H88" s="21">
        <v>1</v>
      </c>
      <c r="I88" s="21">
        <v>1</v>
      </c>
      <c r="J88" s="21">
        <v>0</v>
      </c>
      <c r="K88" s="21">
        <v>0</v>
      </c>
      <c r="L88" s="424">
        <f>H88+I88*2+J88*4+K88*8</f>
        <v>3</v>
      </c>
      <c r="M88" s="235">
        <f>M86</f>
        <v>150</v>
      </c>
      <c r="N88" s="235">
        <f t="shared" ref="N88:R88" si="22">N86</f>
        <v>800</v>
      </c>
      <c r="O88" s="235">
        <f t="shared" si="22"/>
        <v>500</v>
      </c>
      <c r="P88" s="235">
        <f t="shared" si="22"/>
        <v>100</v>
      </c>
      <c r="Q88" s="235">
        <f t="shared" si="22"/>
        <v>800</v>
      </c>
      <c r="R88" s="235">
        <f t="shared" si="22"/>
        <v>10</v>
      </c>
      <c r="S88" s="234">
        <v>0</v>
      </c>
      <c r="T88" s="234">
        <v>0</v>
      </c>
      <c r="U88" s="234">
        <v>0</v>
      </c>
      <c r="V88" s="234">
        <v>0.7</v>
      </c>
      <c r="W88" s="234">
        <v>3</v>
      </c>
      <c r="X88" s="234">
        <v>5</v>
      </c>
    </row>
    <row r="89" s="2" customFormat="1" ht="17.5" spans="1:24">
      <c r="A89" s="45"/>
      <c r="B89" s="35"/>
      <c r="C89" s="34"/>
      <c r="D89" s="36"/>
      <c r="E89" s="37"/>
      <c r="F89" s="37"/>
      <c r="G89" s="458"/>
      <c r="H89" s="117"/>
      <c r="I89" s="117"/>
      <c r="J89" s="117"/>
      <c r="K89" s="117"/>
      <c r="L89" s="429"/>
      <c r="M89" s="394"/>
      <c r="N89" s="394"/>
      <c r="O89" s="394"/>
      <c r="P89" s="394"/>
      <c r="Q89" s="440"/>
      <c r="R89" s="440"/>
      <c r="S89" s="394"/>
      <c r="T89" s="394"/>
      <c r="U89" s="394"/>
      <c r="V89" s="394"/>
      <c r="W89" s="394"/>
      <c r="X89" s="394"/>
    </row>
    <row r="90" ht="17.5" spans="1:24">
      <c r="A90" s="48">
        <f>A88</f>
        <v>608</v>
      </c>
      <c r="B90" s="40" t="s">
        <v>172</v>
      </c>
      <c r="C90" s="31" t="s">
        <v>256</v>
      </c>
      <c r="D90" s="41" t="s">
        <v>132</v>
      </c>
      <c r="E90" s="42" t="s">
        <v>265</v>
      </c>
      <c r="F90" s="42" t="s">
        <v>266</v>
      </c>
      <c r="G90" s="19"/>
      <c r="H90" s="21">
        <v>1</v>
      </c>
      <c r="I90" s="21">
        <v>1</v>
      </c>
      <c r="J90" s="21">
        <v>0</v>
      </c>
      <c r="K90" s="21">
        <v>0</v>
      </c>
      <c r="L90" s="424">
        <f>H90+I90*2+J90*4+K90*8</f>
        <v>3</v>
      </c>
      <c r="M90" s="235">
        <f t="shared" ref="M90:Q90" si="23">M86</f>
        <v>150</v>
      </c>
      <c r="N90" s="235">
        <f t="shared" si="23"/>
        <v>800</v>
      </c>
      <c r="O90" s="236">
        <f t="shared" si="23"/>
        <v>500</v>
      </c>
      <c r="P90" s="235">
        <f t="shared" si="23"/>
        <v>100</v>
      </c>
      <c r="Q90" s="234">
        <f t="shared" si="23"/>
        <v>800</v>
      </c>
      <c r="R90" s="234">
        <v>10</v>
      </c>
      <c r="S90" s="234">
        <v>0</v>
      </c>
      <c r="T90" s="234">
        <v>0</v>
      </c>
      <c r="U90" s="234">
        <v>0</v>
      </c>
      <c r="V90" s="234">
        <v>0.7</v>
      </c>
      <c r="W90" s="234">
        <v>3</v>
      </c>
      <c r="X90" s="234">
        <v>5</v>
      </c>
    </row>
    <row r="91" s="2" customFormat="1" ht="17.5" spans="1:24">
      <c r="A91" s="422"/>
      <c r="B91" s="35"/>
      <c r="C91" s="422"/>
      <c r="D91" s="422"/>
      <c r="E91" s="34" t="s">
        <v>252</v>
      </c>
      <c r="F91" s="37" t="s">
        <v>253</v>
      </c>
      <c r="G91" s="458"/>
      <c r="H91" s="117" t="s">
        <v>181</v>
      </c>
      <c r="I91" s="117" t="s">
        <v>181</v>
      </c>
      <c r="J91" s="117" t="s">
        <v>181</v>
      </c>
      <c r="K91" s="117" t="s">
        <v>181</v>
      </c>
      <c r="L91" s="429"/>
      <c r="M91" s="394" t="s">
        <v>181</v>
      </c>
      <c r="N91" s="394" t="s">
        <v>181</v>
      </c>
      <c r="O91" s="394" t="s">
        <v>181</v>
      </c>
      <c r="P91" s="394" t="s">
        <v>181</v>
      </c>
      <c r="Q91" s="440" t="s">
        <v>181</v>
      </c>
      <c r="R91" s="440" t="s">
        <v>181</v>
      </c>
      <c r="S91" s="394" t="s">
        <v>181</v>
      </c>
      <c r="T91" s="394" t="s">
        <v>181</v>
      </c>
      <c r="U91" s="394" t="s">
        <v>181</v>
      </c>
      <c r="V91" s="394" t="s">
        <v>181</v>
      </c>
      <c r="W91" s="394" t="s">
        <v>181</v>
      </c>
      <c r="X91" s="394" t="s">
        <v>181</v>
      </c>
    </row>
    <row r="92" ht="17.5" spans="1:24">
      <c r="A92" s="48">
        <f t="shared" ref="A92:A96" si="24">A90</f>
        <v>608</v>
      </c>
      <c r="B92" s="40" t="s">
        <v>172</v>
      </c>
      <c r="C92" s="31" t="s">
        <v>256</v>
      </c>
      <c r="D92" s="41" t="s">
        <v>135</v>
      </c>
      <c r="E92" s="42" t="s">
        <v>267</v>
      </c>
      <c r="F92" s="42" t="s">
        <v>268</v>
      </c>
      <c r="G92" s="19"/>
      <c r="H92" s="21">
        <v>1</v>
      </c>
      <c r="I92" s="21">
        <v>1</v>
      </c>
      <c r="J92" s="21">
        <v>0</v>
      </c>
      <c r="K92" s="21">
        <v>0</v>
      </c>
      <c r="L92" s="424">
        <f>H92+I92*2+J92*4+K92*8</f>
        <v>3</v>
      </c>
      <c r="M92" s="235">
        <f t="shared" ref="M92:Q92" si="25">M88</f>
        <v>150</v>
      </c>
      <c r="N92" s="235">
        <f t="shared" si="25"/>
        <v>800</v>
      </c>
      <c r="O92" s="236">
        <f t="shared" si="25"/>
        <v>500</v>
      </c>
      <c r="P92" s="235">
        <f t="shared" si="25"/>
        <v>100</v>
      </c>
      <c r="Q92" s="234">
        <f t="shared" si="25"/>
        <v>800</v>
      </c>
      <c r="R92" s="234">
        <v>10</v>
      </c>
      <c r="S92" s="234">
        <v>0</v>
      </c>
      <c r="T92" s="234">
        <v>0</v>
      </c>
      <c r="U92" s="234">
        <v>0</v>
      </c>
      <c r="V92" s="234">
        <v>0.7</v>
      </c>
      <c r="W92" s="234">
        <v>3</v>
      </c>
      <c r="X92" s="234">
        <v>5</v>
      </c>
    </row>
    <row r="93" s="2" customFormat="1" ht="17.5" spans="1:24">
      <c r="A93" s="45"/>
      <c r="B93" s="35"/>
      <c r="C93" s="34"/>
      <c r="D93" s="36"/>
      <c r="E93" s="37"/>
      <c r="F93" s="37"/>
      <c r="G93" s="458"/>
      <c r="H93" s="117"/>
      <c r="I93" s="117"/>
      <c r="J93" s="117"/>
      <c r="K93" s="117"/>
      <c r="L93" s="429"/>
      <c r="M93" s="394"/>
      <c r="N93" s="394"/>
      <c r="O93" s="394"/>
      <c r="P93" s="394"/>
      <c r="Q93" s="440"/>
      <c r="R93" s="440"/>
      <c r="S93" s="394"/>
      <c r="T93" s="394"/>
      <c r="U93" s="394"/>
      <c r="V93" s="394"/>
      <c r="W93" s="394"/>
      <c r="X93" s="394"/>
    </row>
    <row r="94" ht="17.5" spans="1:24">
      <c r="A94" s="48">
        <f t="shared" si="24"/>
        <v>608</v>
      </c>
      <c r="B94" s="40" t="s">
        <v>172</v>
      </c>
      <c r="C94" s="31" t="s">
        <v>256</v>
      </c>
      <c r="D94" s="41" t="s">
        <v>138</v>
      </c>
      <c r="E94" s="42" t="s">
        <v>269</v>
      </c>
      <c r="F94" s="42" t="s">
        <v>270</v>
      </c>
      <c r="G94" s="19"/>
      <c r="H94" s="21">
        <v>1</v>
      </c>
      <c r="I94" s="21">
        <v>1</v>
      </c>
      <c r="J94" s="21">
        <v>0</v>
      </c>
      <c r="K94" s="21">
        <v>0</v>
      </c>
      <c r="L94" s="424">
        <f>H94+I94*2+J94*4+K94*8</f>
        <v>3</v>
      </c>
      <c r="M94" s="235">
        <f t="shared" ref="M94:Q94" si="26">M90</f>
        <v>150</v>
      </c>
      <c r="N94" s="235">
        <f t="shared" si="26"/>
        <v>800</v>
      </c>
      <c r="O94" s="236">
        <f t="shared" si="26"/>
        <v>500</v>
      </c>
      <c r="P94" s="235">
        <f t="shared" si="26"/>
        <v>100</v>
      </c>
      <c r="Q94" s="234">
        <f t="shared" si="26"/>
        <v>800</v>
      </c>
      <c r="R94" s="234">
        <v>10</v>
      </c>
      <c r="S94" s="234">
        <v>0</v>
      </c>
      <c r="T94" s="234">
        <v>0</v>
      </c>
      <c r="U94" s="234">
        <v>0</v>
      </c>
      <c r="V94" s="234">
        <v>0.7</v>
      </c>
      <c r="W94" s="234">
        <v>3</v>
      </c>
      <c r="X94" s="234">
        <v>5</v>
      </c>
    </row>
    <row r="95" s="3" customFormat="1" ht="17.5" spans="1:24">
      <c r="A95" s="45"/>
      <c r="B95" s="35"/>
      <c r="C95" s="34"/>
      <c r="D95" s="36"/>
      <c r="E95" s="37"/>
      <c r="F95" s="37"/>
      <c r="G95" s="2"/>
      <c r="H95" s="49"/>
      <c r="I95" s="49"/>
      <c r="J95" s="49"/>
      <c r="K95" s="49"/>
      <c r="L95" s="232"/>
      <c r="M95" s="232"/>
      <c r="N95" s="232"/>
      <c r="O95" s="233"/>
      <c r="P95" s="232"/>
      <c r="Q95" s="148"/>
      <c r="R95" s="148"/>
      <c r="S95" s="148"/>
      <c r="T95" s="148"/>
      <c r="U95" s="148"/>
      <c r="V95" s="148"/>
      <c r="W95" s="148"/>
      <c r="X95" s="148"/>
    </row>
    <row r="96" customFormat="1" ht="17.5" spans="1:24">
      <c r="A96" s="48">
        <f t="shared" si="24"/>
        <v>608</v>
      </c>
      <c r="B96" s="40"/>
      <c r="C96" s="31" t="s">
        <v>256</v>
      </c>
      <c r="D96" s="41" t="s">
        <v>231</v>
      </c>
      <c r="E96" s="42" t="s">
        <v>271</v>
      </c>
      <c r="F96" s="42" t="s">
        <v>272</v>
      </c>
      <c r="G96" s="19"/>
      <c r="H96" s="21"/>
      <c r="I96" s="21"/>
      <c r="J96" s="21"/>
      <c r="K96" s="21"/>
      <c r="L96" s="424"/>
      <c r="M96" s="235"/>
      <c r="N96" s="235"/>
      <c r="O96" s="236"/>
      <c r="P96" s="235"/>
      <c r="Q96" s="234"/>
      <c r="R96" s="234"/>
      <c r="S96" s="234"/>
      <c r="T96" s="234"/>
      <c r="U96" s="234"/>
      <c r="V96" s="234"/>
      <c r="W96" s="234"/>
      <c r="X96" s="234"/>
    </row>
    <row r="97" s="3" customFormat="1" ht="17.5" spans="1:24">
      <c r="A97" s="45"/>
      <c r="B97" s="35"/>
      <c r="C97" s="34"/>
      <c r="D97" s="36"/>
      <c r="E97" s="37"/>
      <c r="F97" s="37"/>
      <c r="G97" s="2"/>
      <c r="H97" s="49"/>
      <c r="I97" s="49"/>
      <c r="J97" s="49"/>
      <c r="K97" s="49"/>
      <c r="L97" s="232"/>
      <c r="M97" s="232"/>
      <c r="N97" s="232"/>
      <c r="O97" s="233"/>
      <c r="P97" s="232"/>
      <c r="Q97" s="148"/>
      <c r="R97" s="148"/>
      <c r="S97" s="148"/>
      <c r="T97" s="148"/>
      <c r="U97" s="148"/>
      <c r="V97" s="148"/>
      <c r="W97" s="148"/>
      <c r="X97" s="148"/>
    </row>
    <row r="98" customFormat="1" ht="17.5" spans="1:24">
      <c r="A98" s="48">
        <f>A96</f>
        <v>608</v>
      </c>
      <c r="B98" s="40"/>
      <c r="C98" s="31" t="s">
        <v>256</v>
      </c>
      <c r="D98" s="41" t="s">
        <v>166</v>
      </c>
      <c r="E98" s="42" t="s">
        <v>273</v>
      </c>
      <c r="F98" s="42" t="s">
        <v>274</v>
      </c>
      <c r="G98" s="19"/>
      <c r="H98" s="21"/>
      <c r="I98" s="21"/>
      <c r="J98" s="21"/>
      <c r="K98" s="21"/>
      <c r="L98" s="424"/>
      <c r="M98" s="235"/>
      <c r="N98" s="235"/>
      <c r="O98" s="236"/>
      <c r="P98" s="235"/>
      <c r="Q98" s="234"/>
      <c r="R98" s="234"/>
      <c r="S98" s="234"/>
      <c r="T98" s="234"/>
      <c r="U98" s="234"/>
      <c r="V98" s="234"/>
      <c r="W98" s="234"/>
      <c r="X98" s="234"/>
    </row>
    <row r="99" s="2" customFormat="1" ht="17.5" spans="1:24">
      <c r="A99" s="422"/>
      <c r="B99" s="35"/>
      <c r="C99" s="422"/>
      <c r="D99" s="422"/>
      <c r="E99" s="34" t="s">
        <v>252</v>
      </c>
      <c r="F99" s="37" t="s">
        <v>275</v>
      </c>
      <c r="G99" s="458"/>
      <c r="H99" s="117" t="s">
        <v>181</v>
      </c>
      <c r="I99" s="117" t="s">
        <v>181</v>
      </c>
      <c r="J99" s="117" t="s">
        <v>181</v>
      </c>
      <c r="K99" s="117" t="s">
        <v>181</v>
      </c>
      <c r="L99" s="429"/>
      <c r="M99" s="394" t="s">
        <v>181</v>
      </c>
      <c r="N99" s="394" t="s">
        <v>181</v>
      </c>
      <c r="O99" s="394" t="s">
        <v>181</v>
      </c>
      <c r="P99" s="394" t="s">
        <v>181</v>
      </c>
      <c r="Q99" s="440" t="s">
        <v>181</v>
      </c>
      <c r="R99" s="440" t="s">
        <v>181</v>
      </c>
      <c r="S99" s="394" t="s">
        <v>181</v>
      </c>
      <c r="T99" s="394" t="s">
        <v>181</v>
      </c>
      <c r="U99" s="394" t="s">
        <v>181</v>
      </c>
      <c r="V99" s="394" t="s">
        <v>181</v>
      </c>
      <c r="W99" s="394" t="s">
        <v>181</v>
      </c>
      <c r="X99" s="394" t="s">
        <v>181</v>
      </c>
    </row>
    <row r="100" customFormat="1" ht="17.5" spans="1:24">
      <c r="A100" s="31">
        <f>A94</f>
        <v>608</v>
      </c>
      <c r="B100" s="40" t="s">
        <v>172</v>
      </c>
      <c r="C100" s="31" t="s">
        <v>256</v>
      </c>
      <c r="D100" s="41" t="s">
        <v>169</v>
      </c>
      <c r="E100" s="42" t="s">
        <v>257</v>
      </c>
      <c r="F100" s="42" t="s">
        <v>256</v>
      </c>
      <c r="G100" s="19"/>
      <c r="H100" s="21">
        <v>1</v>
      </c>
      <c r="I100" s="21">
        <v>1</v>
      </c>
      <c r="J100" s="21">
        <v>0</v>
      </c>
      <c r="K100" s="21">
        <v>0</v>
      </c>
      <c r="L100" s="424">
        <f>H100+I100*2+J100*4+K100*8</f>
        <v>3</v>
      </c>
      <c r="M100" s="235">
        <f t="shared" ref="M100:Q100" si="27">M94</f>
        <v>150</v>
      </c>
      <c r="N100" s="235">
        <f t="shared" si="27"/>
        <v>800</v>
      </c>
      <c r="O100" s="236">
        <f t="shared" si="27"/>
        <v>500</v>
      </c>
      <c r="P100" s="235">
        <f t="shared" si="27"/>
        <v>100</v>
      </c>
      <c r="Q100" s="234">
        <f t="shared" si="27"/>
        <v>800</v>
      </c>
      <c r="R100" s="234">
        <v>10</v>
      </c>
      <c r="S100" s="234">
        <v>0</v>
      </c>
      <c r="T100" s="234">
        <v>0</v>
      </c>
      <c r="U100" s="234">
        <v>0</v>
      </c>
      <c r="V100" s="234">
        <v>0.7</v>
      </c>
      <c r="W100" s="234">
        <v>3</v>
      </c>
      <c r="X100" s="234">
        <v>5</v>
      </c>
    </row>
    <row r="101" s="3" customFormat="1" ht="17.5" spans="1:24">
      <c r="A101" s="34"/>
      <c r="B101" s="35"/>
      <c r="C101" s="34"/>
      <c r="D101" s="36"/>
      <c r="E101" s="37"/>
      <c r="F101" s="37" t="s">
        <v>253</v>
      </c>
      <c r="G101" s="2"/>
      <c r="H101" s="49"/>
      <c r="I101" s="49"/>
      <c r="J101" s="49"/>
      <c r="K101" s="49"/>
      <c r="L101" s="232"/>
      <c r="M101" s="232"/>
      <c r="N101" s="232"/>
      <c r="O101" s="233"/>
      <c r="P101" s="232"/>
      <c r="Q101" s="148"/>
      <c r="R101" s="148"/>
      <c r="S101" s="148"/>
      <c r="T101" s="148"/>
      <c r="U101" s="148"/>
      <c r="V101" s="148"/>
      <c r="W101" s="148"/>
      <c r="X101" s="148"/>
    </row>
    <row r="102" customFormat="1" ht="17.5" spans="1:24">
      <c r="A102" s="31">
        <f>A100</f>
        <v>608</v>
      </c>
      <c r="B102" s="40" t="s">
        <v>172</v>
      </c>
      <c r="C102" s="31" t="s">
        <v>256</v>
      </c>
      <c r="D102" s="41" t="s">
        <v>172</v>
      </c>
      <c r="E102" s="42" t="s">
        <v>278</v>
      </c>
      <c r="F102" s="42" t="s">
        <v>279</v>
      </c>
      <c r="G102" s="19"/>
      <c r="H102" s="21">
        <v>1</v>
      </c>
      <c r="I102" s="21">
        <v>1</v>
      </c>
      <c r="J102" s="21">
        <v>0</v>
      </c>
      <c r="K102" s="21">
        <v>0</v>
      </c>
      <c r="L102" s="424">
        <f>H102+I102*2+J102*4+K102*8</f>
        <v>3</v>
      </c>
      <c r="M102" s="235">
        <f>M100</f>
        <v>150</v>
      </c>
      <c r="N102" s="235">
        <f t="shared" ref="N102:X102" si="28">N100</f>
        <v>800</v>
      </c>
      <c r="O102" s="235">
        <f t="shared" si="28"/>
        <v>500</v>
      </c>
      <c r="P102" s="235">
        <f t="shared" si="28"/>
        <v>100</v>
      </c>
      <c r="Q102" s="235">
        <f t="shared" si="28"/>
        <v>800</v>
      </c>
      <c r="R102" s="235">
        <f t="shared" si="28"/>
        <v>10</v>
      </c>
      <c r="S102" s="235">
        <f t="shared" si="28"/>
        <v>0</v>
      </c>
      <c r="T102" s="235">
        <f t="shared" si="28"/>
        <v>0</v>
      </c>
      <c r="U102" s="235">
        <f t="shared" si="28"/>
        <v>0</v>
      </c>
      <c r="V102" s="235">
        <f t="shared" si="28"/>
        <v>0.7</v>
      </c>
      <c r="W102" s="235">
        <f t="shared" si="28"/>
        <v>3</v>
      </c>
      <c r="X102" s="235">
        <f t="shared" si="28"/>
        <v>5</v>
      </c>
    </row>
    <row r="103" s="2" customFormat="1" ht="17.5" spans="1:24">
      <c r="A103" s="34"/>
      <c r="B103" s="35"/>
      <c r="C103" s="49"/>
      <c r="D103" s="36"/>
      <c r="E103" s="37" t="s">
        <v>280</v>
      </c>
      <c r="F103" s="37" t="s">
        <v>281</v>
      </c>
      <c r="H103" s="49">
        <v>1</v>
      </c>
      <c r="I103" s="49">
        <v>1</v>
      </c>
      <c r="J103" s="49">
        <v>0</v>
      </c>
      <c r="K103" s="49">
        <v>0</v>
      </c>
      <c r="L103" s="232">
        <f>H103+I103*2+J103*4+K103*8</f>
        <v>3</v>
      </c>
      <c r="M103" s="148" t="s">
        <v>992</v>
      </c>
      <c r="N103" s="148" t="s">
        <v>671</v>
      </c>
      <c r="O103" s="148" t="s">
        <v>181</v>
      </c>
      <c r="P103" s="148" t="s">
        <v>181</v>
      </c>
      <c r="Q103" s="148" t="s">
        <v>181</v>
      </c>
      <c r="R103" s="148" t="s">
        <v>181</v>
      </c>
      <c r="S103" s="148" t="s">
        <v>181</v>
      </c>
      <c r="T103" s="148" t="s">
        <v>181</v>
      </c>
      <c r="U103" s="148" t="s">
        <v>181</v>
      </c>
      <c r="V103" s="148" t="s">
        <v>181</v>
      </c>
      <c r="W103" s="148" t="s">
        <v>181</v>
      </c>
      <c r="X103" s="148" t="s">
        <v>181</v>
      </c>
    </row>
    <row r="104" ht="17.5" spans="1:24">
      <c r="A104" s="59">
        <f>A88</f>
        <v>608</v>
      </c>
      <c r="B104" s="58" t="s">
        <v>175</v>
      </c>
      <c r="C104" s="119" t="s">
        <v>284</v>
      </c>
      <c r="D104" s="60" t="s">
        <v>109</v>
      </c>
      <c r="E104" s="61" t="s">
        <v>280</v>
      </c>
      <c r="F104" s="61" t="s">
        <v>284</v>
      </c>
      <c r="G104" s="19"/>
      <c r="H104" s="21">
        <v>1</v>
      </c>
      <c r="I104" s="21">
        <v>1</v>
      </c>
      <c r="J104" s="21">
        <v>0</v>
      </c>
      <c r="K104" s="21">
        <v>0</v>
      </c>
      <c r="L104" s="424">
        <f t="shared" ref="L104:L118" si="29">H104+I104*2+J104*4+K104*8</f>
        <v>3</v>
      </c>
      <c r="M104" s="234">
        <f>M88</f>
        <v>150</v>
      </c>
      <c r="N104" s="234">
        <f>N88</f>
        <v>800</v>
      </c>
      <c r="O104" s="234">
        <f>O88</f>
        <v>500</v>
      </c>
      <c r="P104" s="234">
        <f>P88</f>
        <v>100</v>
      </c>
      <c r="Q104" s="234">
        <f>Q88</f>
        <v>800</v>
      </c>
      <c r="R104" s="234">
        <v>10</v>
      </c>
      <c r="S104" s="234">
        <v>0</v>
      </c>
      <c r="T104" s="234">
        <v>0</v>
      </c>
      <c r="U104" s="234">
        <v>0</v>
      </c>
      <c r="V104" s="234">
        <v>0.7</v>
      </c>
      <c r="W104" s="234">
        <v>3</v>
      </c>
      <c r="X104" s="234">
        <v>5</v>
      </c>
    </row>
    <row r="105" s="2" customFormat="1" ht="17.5" spans="1:24">
      <c r="A105" s="34"/>
      <c r="B105" s="35"/>
      <c r="C105" s="49"/>
      <c r="D105" s="36"/>
      <c r="E105" s="37" t="s">
        <v>285</v>
      </c>
      <c r="F105" s="37" t="s">
        <v>286</v>
      </c>
      <c r="H105" s="49">
        <v>1</v>
      </c>
      <c r="I105" s="49">
        <v>1</v>
      </c>
      <c r="J105" s="49">
        <v>0</v>
      </c>
      <c r="K105" s="49">
        <v>0</v>
      </c>
      <c r="L105" s="232">
        <f t="shared" si="29"/>
        <v>3</v>
      </c>
      <c r="M105" s="148" t="s">
        <v>181</v>
      </c>
      <c r="N105" s="148" t="s">
        <v>181</v>
      </c>
      <c r="O105" s="148" t="str">
        <f t="shared" ref="O105:X106" si="30">O103</f>
        <v>/</v>
      </c>
      <c r="P105" s="148" t="str">
        <f t="shared" si="30"/>
        <v>/</v>
      </c>
      <c r="Q105" s="148" t="str">
        <f t="shared" si="30"/>
        <v>/</v>
      </c>
      <c r="R105" s="148" t="str">
        <f t="shared" si="30"/>
        <v>/</v>
      </c>
      <c r="S105" s="148" t="str">
        <f t="shared" si="30"/>
        <v>/</v>
      </c>
      <c r="T105" s="148" t="str">
        <f t="shared" si="30"/>
        <v>/</v>
      </c>
      <c r="U105" s="148" t="str">
        <f t="shared" si="30"/>
        <v>/</v>
      </c>
      <c r="V105" s="148" t="str">
        <f t="shared" si="30"/>
        <v>/</v>
      </c>
      <c r="W105" s="148" t="str">
        <f t="shared" si="30"/>
        <v>/</v>
      </c>
      <c r="X105" s="148" t="str">
        <f t="shared" si="30"/>
        <v>/</v>
      </c>
    </row>
    <row r="106" ht="17.5" spans="1:24">
      <c r="A106" s="31">
        <f>A86</f>
        <v>608</v>
      </c>
      <c r="B106" s="40" t="s">
        <v>175</v>
      </c>
      <c r="C106" s="31" t="s">
        <v>284</v>
      </c>
      <c r="D106" s="41" t="s">
        <v>120</v>
      </c>
      <c r="E106" s="42" t="s">
        <v>285</v>
      </c>
      <c r="F106" s="42" t="s">
        <v>286</v>
      </c>
      <c r="G106" s="19"/>
      <c r="H106" s="21">
        <v>1</v>
      </c>
      <c r="I106" s="21">
        <v>1</v>
      </c>
      <c r="J106" s="21">
        <v>0</v>
      </c>
      <c r="K106" s="21">
        <v>0</v>
      </c>
      <c r="L106" s="424">
        <f t="shared" si="29"/>
        <v>3</v>
      </c>
      <c r="M106" s="234">
        <f>M104</f>
        <v>150</v>
      </c>
      <c r="N106" s="234">
        <f>N104</f>
        <v>800</v>
      </c>
      <c r="O106" s="234">
        <f t="shared" si="30"/>
        <v>500</v>
      </c>
      <c r="P106" s="234">
        <f t="shared" si="30"/>
        <v>100</v>
      </c>
      <c r="Q106" s="234">
        <f t="shared" si="30"/>
        <v>800</v>
      </c>
      <c r="R106" s="234">
        <v>10</v>
      </c>
      <c r="S106" s="234">
        <v>0</v>
      </c>
      <c r="T106" s="234">
        <v>0</v>
      </c>
      <c r="U106" s="234">
        <v>0</v>
      </c>
      <c r="V106" s="234">
        <v>0.7</v>
      </c>
      <c r="W106" s="234">
        <v>3</v>
      </c>
      <c r="X106" s="234">
        <v>5</v>
      </c>
    </row>
    <row r="107" s="3" customFormat="1" ht="17.5" spans="1:24">
      <c r="A107" s="34"/>
      <c r="B107" s="35"/>
      <c r="C107" s="49"/>
      <c r="D107" s="36"/>
      <c r="E107" s="37"/>
      <c r="F107" s="37"/>
      <c r="G107" s="2"/>
      <c r="H107" s="49"/>
      <c r="I107" s="49"/>
      <c r="J107" s="49"/>
      <c r="K107" s="49"/>
      <c r="L107" s="232"/>
      <c r="M107" s="148"/>
      <c r="N107" s="148"/>
      <c r="O107" s="148"/>
      <c r="P107" s="148"/>
      <c r="Q107" s="148"/>
      <c r="R107" s="148"/>
      <c r="S107" s="148"/>
      <c r="T107" s="148"/>
      <c r="U107" s="148"/>
      <c r="V107" s="148"/>
      <c r="W107" s="148"/>
      <c r="X107" s="148"/>
    </row>
    <row r="108" customFormat="1" ht="17.5" spans="1:24">
      <c r="A108" s="31">
        <f>A88</f>
        <v>608</v>
      </c>
      <c r="B108" s="40"/>
      <c r="C108" s="31" t="s">
        <v>284</v>
      </c>
      <c r="D108" s="41" t="s">
        <v>126</v>
      </c>
      <c r="E108" s="42" t="s">
        <v>288</v>
      </c>
      <c r="F108" s="42" t="s">
        <v>289</v>
      </c>
      <c r="G108" s="19"/>
      <c r="H108" s="21"/>
      <c r="I108" s="21"/>
      <c r="J108" s="21"/>
      <c r="K108" s="21"/>
      <c r="L108" s="424"/>
      <c r="M108" s="234"/>
      <c r="N108" s="234"/>
      <c r="O108" s="234"/>
      <c r="P108" s="234"/>
      <c r="Q108" s="234"/>
      <c r="R108" s="234"/>
      <c r="S108" s="234"/>
      <c r="T108" s="234"/>
      <c r="U108" s="234"/>
      <c r="V108" s="234"/>
      <c r="W108" s="234"/>
      <c r="X108" s="234"/>
    </row>
    <row r="109" s="2" customFormat="1" ht="17.5" spans="1:24">
      <c r="A109" s="34"/>
      <c r="B109" s="35"/>
      <c r="C109" s="49"/>
      <c r="D109" s="36"/>
      <c r="E109" s="37" t="s">
        <v>290</v>
      </c>
      <c r="F109" s="37" t="s">
        <v>291</v>
      </c>
      <c r="H109" s="49">
        <v>1</v>
      </c>
      <c r="I109" s="49">
        <v>1</v>
      </c>
      <c r="J109" s="49">
        <v>0</v>
      </c>
      <c r="K109" s="49">
        <v>0</v>
      </c>
      <c r="L109" s="232">
        <f t="shared" si="29"/>
        <v>3</v>
      </c>
      <c r="M109" s="148" t="s">
        <v>992</v>
      </c>
      <c r="N109" s="148" t="s">
        <v>671</v>
      </c>
      <c r="O109" s="148" t="s">
        <v>181</v>
      </c>
      <c r="P109" s="148" t="s">
        <v>181</v>
      </c>
      <c r="Q109" s="148" t="s">
        <v>181</v>
      </c>
      <c r="R109" s="148" t="s">
        <v>181</v>
      </c>
      <c r="S109" s="148" t="s">
        <v>181</v>
      </c>
      <c r="T109" s="148" t="s">
        <v>181</v>
      </c>
      <c r="U109" s="148" t="s">
        <v>181</v>
      </c>
      <c r="V109" s="148" t="s">
        <v>181</v>
      </c>
      <c r="W109" s="148" t="s">
        <v>181</v>
      </c>
      <c r="X109" s="148" t="s">
        <v>181</v>
      </c>
    </row>
    <row r="110" customFormat="1" ht="17.5" spans="1:24">
      <c r="A110" s="59">
        <f>A94</f>
        <v>608</v>
      </c>
      <c r="B110" s="58" t="s">
        <v>175</v>
      </c>
      <c r="C110" s="119" t="s">
        <v>284</v>
      </c>
      <c r="D110" s="60" t="s">
        <v>129</v>
      </c>
      <c r="E110" s="61" t="s">
        <v>290</v>
      </c>
      <c r="F110" s="61" t="s">
        <v>291</v>
      </c>
      <c r="G110" s="19"/>
      <c r="H110" s="21">
        <v>1</v>
      </c>
      <c r="I110" s="21">
        <v>1</v>
      </c>
      <c r="J110" s="21">
        <v>0</v>
      </c>
      <c r="K110" s="21">
        <v>0</v>
      </c>
      <c r="L110" s="424">
        <f t="shared" si="29"/>
        <v>3</v>
      </c>
      <c r="M110" s="234">
        <f t="shared" ref="M110:Q110" si="31">M94</f>
        <v>150</v>
      </c>
      <c r="N110" s="234">
        <f t="shared" si="31"/>
        <v>800</v>
      </c>
      <c r="O110" s="234">
        <f t="shared" si="31"/>
        <v>500</v>
      </c>
      <c r="P110" s="234">
        <f t="shared" si="31"/>
        <v>100</v>
      </c>
      <c r="Q110" s="234">
        <f t="shared" si="31"/>
        <v>800</v>
      </c>
      <c r="R110" s="234">
        <v>10</v>
      </c>
      <c r="S110" s="234">
        <v>0</v>
      </c>
      <c r="T110" s="234">
        <v>0</v>
      </c>
      <c r="U110" s="234">
        <v>0</v>
      </c>
      <c r="V110" s="234">
        <v>0.7</v>
      </c>
      <c r="W110" s="234">
        <v>3</v>
      </c>
      <c r="X110" s="234">
        <v>5</v>
      </c>
    </row>
    <row r="111" s="2" customFormat="1" ht="17.5" spans="1:24">
      <c r="A111" s="34"/>
      <c r="B111" s="35"/>
      <c r="C111" s="49"/>
      <c r="D111" s="36"/>
      <c r="E111" s="37" t="s">
        <v>280</v>
      </c>
      <c r="F111" s="37" t="s">
        <v>281</v>
      </c>
      <c r="H111" s="49">
        <v>1</v>
      </c>
      <c r="I111" s="49">
        <v>1</v>
      </c>
      <c r="J111" s="49">
        <v>0</v>
      </c>
      <c r="K111" s="49">
        <v>0</v>
      </c>
      <c r="L111" s="232">
        <f t="shared" si="29"/>
        <v>3</v>
      </c>
      <c r="M111" s="148" t="s">
        <v>992</v>
      </c>
      <c r="N111" s="148" t="s">
        <v>671</v>
      </c>
      <c r="O111" s="148" t="s">
        <v>181</v>
      </c>
      <c r="P111" s="148" t="s">
        <v>181</v>
      </c>
      <c r="Q111" s="148" t="s">
        <v>181</v>
      </c>
      <c r="R111" s="148" t="s">
        <v>181</v>
      </c>
      <c r="S111" s="148" t="s">
        <v>181</v>
      </c>
      <c r="T111" s="148" t="s">
        <v>181</v>
      </c>
      <c r="U111" s="148" t="s">
        <v>181</v>
      </c>
      <c r="V111" s="148" t="s">
        <v>181</v>
      </c>
      <c r="W111" s="148" t="s">
        <v>181</v>
      </c>
      <c r="X111" s="148" t="s">
        <v>181</v>
      </c>
    </row>
    <row r="112" customFormat="1" ht="17.5" spans="1:24">
      <c r="A112" s="120">
        <f>A4</f>
        <v>608</v>
      </c>
      <c r="B112" s="121" t="s">
        <v>175</v>
      </c>
      <c r="C112" s="122" t="s">
        <v>284</v>
      </c>
      <c r="D112" s="123" t="s">
        <v>132</v>
      </c>
      <c r="E112" s="124" t="s">
        <v>292</v>
      </c>
      <c r="F112" s="124" t="s">
        <v>680</v>
      </c>
      <c r="G112" s="325"/>
      <c r="H112" s="85">
        <v>1</v>
      </c>
      <c r="I112" s="85">
        <v>1</v>
      </c>
      <c r="J112" s="85">
        <v>0</v>
      </c>
      <c r="K112" s="85">
        <v>0</v>
      </c>
      <c r="L112" s="443">
        <f t="shared" si="29"/>
        <v>3</v>
      </c>
      <c r="M112" s="237">
        <f>M104</f>
        <v>150</v>
      </c>
      <c r="N112" s="237">
        <f>N104</f>
        <v>800</v>
      </c>
      <c r="O112" s="237">
        <f>O104</f>
        <v>500</v>
      </c>
      <c r="P112" s="237">
        <f>P104</f>
        <v>100</v>
      </c>
      <c r="Q112" s="237">
        <f>Q104</f>
        <v>800</v>
      </c>
      <c r="R112" s="237">
        <v>10</v>
      </c>
      <c r="S112" s="237">
        <v>0</v>
      </c>
      <c r="T112" s="237">
        <v>0</v>
      </c>
      <c r="U112" s="237">
        <v>0</v>
      </c>
      <c r="V112" s="237">
        <v>0.7</v>
      </c>
      <c r="W112" s="237">
        <v>3</v>
      </c>
      <c r="X112" s="237">
        <v>5</v>
      </c>
    </row>
    <row r="113" s="3" customFormat="1" ht="17.5" spans="1:24">
      <c r="A113" s="34"/>
      <c r="B113" s="35"/>
      <c r="C113" s="49"/>
      <c r="D113" s="36"/>
      <c r="E113" s="37"/>
      <c r="F113" s="37"/>
      <c r="G113" s="2"/>
      <c r="H113" s="49"/>
      <c r="I113" s="49"/>
      <c r="J113" s="49"/>
      <c r="K113" s="49"/>
      <c r="L113" s="232"/>
      <c r="M113" s="148"/>
      <c r="N113" s="148"/>
      <c r="O113" s="148"/>
      <c r="P113" s="148"/>
      <c r="Q113" s="148"/>
      <c r="R113" s="148"/>
      <c r="S113" s="148"/>
      <c r="T113" s="148"/>
      <c r="U113" s="148"/>
      <c r="V113" s="148"/>
      <c r="W113" s="148"/>
      <c r="X113" s="148"/>
    </row>
    <row r="114" customFormat="1" ht="17.5" spans="1:24">
      <c r="A114" s="120">
        <f>A4</f>
        <v>608</v>
      </c>
      <c r="B114" s="121"/>
      <c r="C114" s="122" t="s">
        <v>284</v>
      </c>
      <c r="D114" s="123" t="s">
        <v>135</v>
      </c>
      <c r="E114" s="124" t="s">
        <v>294</v>
      </c>
      <c r="F114" s="124" t="s">
        <v>681</v>
      </c>
      <c r="G114" s="325"/>
      <c r="H114" s="85"/>
      <c r="I114" s="85"/>
      <c r="J114" s="85"/>
      <c r="K114" s="85"/>
      <c r="L114" s="443"/>
      <c r="M114" s="237"/>
      <c r="N114" s="237"/>
      <c r="O114" s="237"/>
      <c r="P114" s="237"/>
      <c r="Q114" s="237"/>
      <c r="R114" s="237"/>
      <c r="S114" s="237"/>
      <c r="T114" s="237"/>
      <c r="U114" s="237"/>
      <c r="V114" s="237"/>
      <c r="W114" s="237"/>
      <c r="X114" s="237"/>
    </row>
    <row r="115" s="2" customFormat="1" ht="17.5" spans="1:24">
      <c r="A115" s="34"/>
      <c r="B115" s="35"/>
      <c r="C115" s="49"/>
      <c r="D115" s="36"/>
      <c r="E115" s="37" t="s">
        <v>290</v>
      </c>
      <c r="F115" s="37" t="s">
        <v>291</v>
      </c>
      <c r="H115" s="49">
        <v>1</v>
      </c>
      <c r="I115" s="49">
        <v>1</v>
      </c>
      <c r="J115" s="49">
        <v>0</v>
      </c>
      <c r="K115" s="49">
        <v>0</v>
      </c>
      <c r="L115" s="232">
        <f>H115+I115*2+J115*4+K115*8</f>
        <v>3</v>
      </c>
      <c r="M115" s="148" t="s">
        <v>992</v>
      </c>
      <c r="N115" s="148" t="s">
        <v>671</v>
      </c>
      <c r="O115" s="148" t="s">
        <v>181</v>
      </c>
      <c r="P115" s="148" t="s">
        <v>181</v>
      </c>
      <c r="Q115" s="148" t="s">
        <v>181</v>
      </c>
      <c r="R115" s="148" t="s">
        <v>181</v>
      </c>
      <c r="S115" s="148" t="s">
        <v>181</v>
      </c>
      <c r="T115" s="148" t="s">
        <v>181</v>
      </c>
      <c r="U115" s="148" t="s">
        <v>181</v>
      </c>
      <c r="V115" s="148" t="s">
        <v>181</v>
      </c>
      <c r="W115" s="148" t="s">
        <v>181</v>
      </c>
      <c r="X115" s="148" t="s">
        <v>181</v>
      </c>
    </row>
    <row r="116" customFormat="1" ht="17.5" spans="1:24">
      <c r="A116" s="120">
        <f>A4</f>
        <v>608</v>
      </c>
      <c r="B116" s="121" t="s">
        <v>175</v>
      </c>
      <c r="C116" s="122" t="s">
        <v>284</v>
      </c>
      <c r="D116" s="123" t="s">
        <v>138</v>
      </c>
      <c r="E116" s="124" t="s">
        <v>296</v>
      </c>
      <c r="F116" s="124" t="s">
        <v>682</v>
      </c>
      <c r="G116" s="325"/>
      <c r="H116" s="85">
        <v>1</v>
      </c>
      <c r="I116" s="85">
        <v>1</v>
      </c>
      <c r="J116" s="85">
        <v>0</v>
      </c>
      <c r="K116" s="85">
        <v>0</v>
      </c>
      <c r="L116" s="443">
        <f t="shared" si="29"/>
        <v>3</v>
      </c>
      <c r="M116" s="237">
        <f>M110</f>
        <v>150</v>
      </c>
      <c r="N116" s="237">
        <f>N110</f>
        <v>800</v>
      </c>
      <c r="O116" s="237">
        <f>O110</f>
        <v>500</v>
      </c>
      <c r="P116" s="237">
        <f>P110</f>
        <v>100</v>
      </c>
      <c r="Q116" s="237">
        <f>Q110</f>
        <v>800</v>
      </c>
      <c r="R116" s="237">
        <v>10</v>
      </c>
      <c r="S116" s="237">
        <v>0</v>
      </c>
      <c r="T116" s="237">
        <v>0</v>
      </c>
      <c r="U116" s="237">
        <v>0</v>
      </c>
      <c r="V116" s="237">
        <v>0.7</v>
      </c>
      <c r="W116" s="237">
        <v>3</v>
      </c>
      <c r="X116" s="237">
        <v>5</v>
      </c>
    </row>
    <row r="117" s="13" customFormat="1" ht="17.5" spans="1:24">
      <c r="A117" s="127"/>
      <c r="B117" s="128"/>
      <c r="C117" s="127"/>
      <c r="D117" s="129"/>
      <c r="E117" s="130" t="s">
        <v>298</v>
      </c>
      <c r="F117" s="130" t="s">
        <v>299</v>
      </c>
      <c r="H117" s="17">
        <v>1</v>
      </c>
      <c r="I117" s="17">
        <v>1</v>
      </c>
      <c r="J117" s="17">
        <v>0</v>
      </c>
      <c r="K117" s="17">
        <v>0</v>
      </c>
      <c r="L117" s="17">
        <f t="shared" si="29"/>
        <v>3</v>
      </c>
      <c r="M117" s="444" t="s">
        <v>181</v>
      </c>
      <c r="N117" s="444" t="s">
        <v>181</v>
      </c>
      <c r="O117" s="444" t="s">
        <v>181</v>
      </c>
      <c r="P117" s="444" t="s">
        <v>181</v>
      </c>
      <c r="Q117" s="444" t="s">
        <v>181</v>
      </c>
      <c r="R117" s="444" t="s">
        <v>181</v>
      </c>
      <c r="S117" s="444" t="s">
        <v>181</v>
      </c>
      <c r="T117" s="444" t="s">
        <v>181</v>
      </c>
      <c r="U117" s="444" t="s">
        <v>181</v>
      </c>
      <c r="V117" s="444" t="s">
        <v>181</v>
      </c>
      <c r="W117" s="444" t="s">
        <v>181</v>
      </c>
      <c r="X117" s="444" t="s">
        <v>181</v>
      </c>
    </row>
    <row r="118" ht="17.5" spans="1:24">
      <c r="A118" s="31">
        <f>A106</f>
        <v>608</v>
      </c>
      <c r="B118" s="40" t="s">
        <v>301</v>
      </c>
      <c r="C118" s="31" t="s">
        <v>302</v>
      </c>
      <c r="D118" s="41" t="s">
        <v>109</v>
      </c>
      <c r="E118" s="42" t="s">
        <v>298</v>
      </c>
      <c r="F118" s="42" t="s">
        <v>299</v>
      </c>
      <c r="G118" s="19"/>
      <c r="H118" s="21">
        <v>1</v>
      </c>
      <c r="I118" s="21">
        <v>1</v>
      </c>
      <c r="J118" s="21">
        <v>0</v>
      </c>
      <c r="K118" s="21">
        <v>0</v>
      </c>
      <c r="L118" s="424">
        <f t="shared" si="29"/>
        <v>3</v>
      </c>
      <c r="M118" s="235">
        <f>M106</f>
        <v>150</v>
      </c>
      <c r="N118" s="235">
        <f>N106</f>
        <v>800</v>
      </c>
      <c r="O118" s="236">
        <f>O106</f>
        <v>500</v>
      </c>
      <c r="P118" s="235">
        <f>P106</f>
        <v>100</v>
      </c>
      <c r="Q118" s="234">
        <f>Q106</f>
        <v>800</v>
      </c>
      <c r="R118" s="234">
        <v>10</v>
      </c>
      <c r="S118" s="234">
        <v>0</v>
      </c>
      <c r="T118" s="234">
        <v>0</v>
      </c>
      <c r="U118" s="234">
        <v>0</v>
      </c>
      <c r="V118" s="234">
        <v>0.7</v>
      </c>
      <c r="W118" s="234">
        <v>3</v>
      </c>
      <c r="X118" s="234">
        <v>5</v>
      </c>
    </row>
    <row r="119" s="14" customFormat="1" ht="17.5" spans="1:24">
      <c r="A119" s="132"/>
      <c r="B119" s="128"/>
      <c r="C119" s="127"/>
      <c r="D119" s="129"/>
      <c r="E119" s="130"/>
      <c r="F119" s="130"/>
      <c r="G119" s="13"/>
      <c r="H119" s="133"/>
      <c r="I119" s="133"/>
      <c r="J119" s="133"/>
      <c r="K119" s="133"/>
      <c r="L119" s="444"/>
      <c r="M119" s="444"/>
      <c r="N119" s="444"/>
      <c r="O119" s="465"/>
      <c r="P119" s="444"/>
      <c r="Q119" s="256"/>
      <c r="R119" s="256"/>
      <c r="S119" s="256"/>
      <c r="T119" s="256"/>
      <c r="U119" s="256"/>
      <c r="V119" s="256"/>
      <c r="W119" s="256"/>
      <c r="X119" s="256"/>
    </row>
    <row r="120" customFormat="1" ht="17.5" spans="1:24">
      <c r="A120" s="48">
        <f>A108</f>
        <v>608</v>
      </c>
      <c r="B120" s="40"/>
      <c r="C120" s="31" t="s">
        <v>302</v>
      </c>
      <c r="D120" s="41" t="s">
        <v>120</v>
      </c>
      <c r="E120" s="42" t="s">
        <v>303</v>
      </c>
      <c r="F120" s="42" t="s">
        <v>304</v>
      </c>
      <c r="G120" s="19"/>
      <c r="H120" s="21"/>
      <c r="I120" s="21"/>
      <c r="J120" s="21"/>
      <c r="K120" s="21"/>
      <c r="L120" s="424"/>
      <c r="M120" s="235"/>
      <c r="N120" s="235"/>
      <c r="O120" s="236"/>
      <c r="P120" s="235"/>
      <c r="Q120" s="234"/>
      <c r="R120" s="234"/>
      <c r="S120" s="234"/>
      <c r="T120" s="234"/>
      <c r="U120" s="234"/>
      <c r="V120" s="234"/>
      <c r="W120" s="234"/>
      <c r="X120" s="234"/>
    </row>
    <row r="121" s="14" customFormat="1" ht="17.5" spans="1:24">
      <c r="A121" s="132"/>
      <c r="B121" s="128"/>
      <c r="C121" s="127"/>
      <c r="D121" s="129"/>
      <c r="E121" s="130"/>
      <c r="F121" s="130"/>
      <c r="G121" s="13"/>
      <c r="H121" s="133"/>
      <c r="I121" s="133"/>
      <c r="J121" s="133"/>
      <c r="K121" s="133"/>
      <c r="L121" s="444"/>
      <c r="M121" s="444"/>
      <c r="N121" s="444"/>
      <c r="O121" s="465"/>
      <c r="P121" s="444"/>
      <c r="Q121" s="256"/>
      <c r="R121" s="256"/>
      <c r="S121" s="256"/>
      <c r="T121" s="256"/>
      <c r="U121" s="256"/>
      <c r="V121" s="256"/>
      <c r="W121" s="256"/>
      <c r="X121" s="256"/>
    </row>
    <row r="122" customFormat="1" ht="17.5" spans="1:24">
      <c r="A122" s="48">
        <f>A118</f>
        <v>608</v>
      </c>
      <c r="B122" s="40"/>
      <c r="C122" s="31" t="s">
        <v>302</v>
      </c>
      <c r="D122" s="41" t="s">
        <v>126</v>
      </c>
      <c r="E122" s="42" t="s">
        <v>305</v>
      </c>
      <c r="F122" s="42" t="s">
        <v>306</v>
      </c>
      <c r="G122" s="19"/>
      <c r="H122" s="21"/>
      <c r="I122" s="21"/>
      <c r="J122" s="21"/>
      <c r="K122" s="21"/>
      <c r="L122" s="424"/>
      <c r="M122" s="235"/>
      <c r="N122" s="235"/>
      <c r="O122" s="236"/>
      <c r="P122" s="235"/>
      <c r="Q122" s="234"/>
      <c r="R122" s="234"/>
      <c r="S122" s="234"/>
      <c r="T122" s="234"/>
      <c r="U122" s="234"/>
      <c r="V122" s="234"/>
      <c r="W122" s="234"/>
      <c r="X122" s="234"/>
    </row>
    <row r="123" s="13" customFormat="1" ht="15.6" customHeight="1" spans="1:24">
      <c r="A123" s="132"/>
      <c r="B123" s="128"/>
      <c r="C123" s="127"/>
      <c r="D123" s="129"/>
      <c r="E123" s="130" t="s">
        <v>298</v>
      </c>
      <c r="F123" s="130" t="s">
        <v>307</v>
      </c>
      <c r="G123" s="134"/>
      <c r="H123" s="17">
        <v>1</v>
      </c>
      <c r="I123" s="17">
        <v>1</v>
      </c>
      <c r="J123" s="17">
        <v>0</v>
      </c>
      <c r="K123" s="17">
        <v>0</v>
      </c>
      <c r="L123" s="17">
        <f>H123+I123*2+J123*4+K123*8</f>
        <v>3</v>
      </c>
      <c r="M123" s="444" t="s">
        <v>181</v>
      </c>
      <c r="N123" s="444" t="s">
        <v>181</v>
      </c>
      <c r="O123" s="444" t="s">
        <v>181</v>
      </c>
      <c r="P123" s="444" t="s">
        <v>181</v>
      </c>
      <c r="Q123" s="444" t="s">
        <v>181</v>
      </c>
      <c r="R123" s="444" t="s">
        <v>181</v>
      </c>
      <c r="S123" s="444" t="s">
        <v>181</v>
      </c>
      <c r="T123" s="444" t="s">
        <v>181</v>
      </c>
      <c r="U123" s="444" t="s">
        <v>181</v>
      </c>
      <c r="V123" s="444" t="s">
        <v>181</v>
      </c>
      <c r="W123" s="444" t="s">
        <v>181</v>
      </c>
      <c r="X123" s="444" t="s">
        <v>181</v>
      </c>
    </row>
    <row r="124" customFormat="1" ht="15.6" customHeight="1" spans="1:24">
      <c r="A124" s="48">
        <f>A118</f>
        <v>608</v>
      </c>
      <c r="B124" s="40" t="s">
        <v>301</v>
      </c>
      <c r="C124" s="31" t="s">
        <v>302</v>
      </c>
      <c r="D124" s="41" t="s">
        <v>129</v>
      </c>
      <c r="E124" s="42" t="s">
        <v>298</v>
      </c>
      <c r="F124" s="42" t="s">
        <v>307</v>
      </c>
      <c r="G124" s="111"/>
      <c r="H124" s="111">
        <v>1</v>
      </c>
      <c r="I124" s="111">
        <v>1</v>
      </c>
      <c r="J124" s="111">
        <v>0</v>
      </c>
      <c r="K124" s="111">
        <v>0</v>
      </c>
      <c r="L124" s="111">
        <f t="shared" ref="L124:L129" si="32">H124+I124*2+J124*4+K124*8</f>
        <v>3</v>
      </c>
      <c r="M124" s="235">
        <f>M118</f>
        <v>150</v>
      </c>
      <c r="N124" s="235">
        <f>N118</f>
        <v>800</v>
      </c>
      <c r="O124" s="236">
        <f t="shared" ref="O124:Q124" si="33">O118</f>
        <v>500</v>
      </c>
      <c r="P124" s="235">
        <f t="shared" si="33"/>
        <v>100</v>
      </c>
      <c r="Q124" s="234">
        <f t="shared" si="33"/>
        <v>800</v>
      </c>
      <c r="R124" s="234">
        <v>10</v>
      </c>
      <c r="S124" s="234">
        <v>0</v>
      </c>
      <c r="T124" s="234">
        <v>0</v>
      </c>
      <c r="U124" s="234">
        <v>0</v>
      </c>
      <c r="V124" s="234">
        <v>0.7</v>
      </c>
      <c r="W124" s="234">
        <v>3</v>
      </c>
      <c r="X124" s="234">
        <v>5</v>
      </c>
    </row>
    <row r="125" s="2" customFormat="1" ht="17.5" spans="1:24">
      <c r="A125" s="422"/>
      <c r="B125" s="35"/>
      <c r="C125" s="422"/>
      <c r="D125" s="422"/>
      <c r="E125" s="34"/>
      <c r="F125" s="34" t="s">
        <v>309</v>
      </c>
      <c r="G125" s="458"/>
      <c r="H125" s="117">
        <v>1</v>
      </c>
      <c r="I125" s="117">
        <v>1</v>
      </c>
      <c r="J125" s="117">
        <v>0</v>
      </c>
      <c r="K125" s="117">
        <v>0</v>
      </c>
      <c r="L125" s="429">
        <f t="shared" si="32"/>
        <v>3</v>
      </c>
      <c r="M125" s="394"/>
      <c r="N125" s="394"/>
      <c r="O125" s="394"/>
      <c r="P125" s="394"/>
      <c r="Q125" s="440"/>
      <c r="R125" s="440"/>
      <c r="S125" s="394"/>
      <c r="T125" s="394"/>
      <c r="U125" s="394"/>
      <c r="V125" s="394"/>
      <c r="W125" s="394"/>
      <c r="X125" s="394"/>
    </row>
    <row r="126" ht="17.5" spans="1:24">
      <c r="A126" s="31">
        <f>A118</f>
        <v>608</v>
      </c>
      <c r="B126" s="40" t="s">
        <v>314</v>
      </c>
      <c r="C126" s="31" t="s">
        <v>315</v>
      </c>
      <c r="D126" s="41" t="s">
        <v>109</v>
      </c>
      <c r="E126" s="42" t="s">
        <v>316</v>
      </c>
      <c r="F126" s="42" t="s">
        <v>317</v>
      </c>
      <c r="G126" s="19"/>
      <c r="H126" s="21">
        <v>1</v>
      </c>
      <c r="I126" s="21">
        <v>1</v>
      </c>
      <c r="J126" s="21">
        <v>0</v>
      </c>
      <c r="K126" s="21">
        <v>0</v>
      </c>
      <c r="L126" s="424">
        <f t="shared" si="32"/>
        <v>3</v>
      </c>
      <c r="M126" s="235">
        <f>M118</f>
        <v>150</v>
      </c>
      <c r="N126" s="235">
        <f>N118</f>
        <v>800</v>
      </c>
      <c r="O126" s="236">
        <f>O118</f>
        <v>500</v>
      </c>
      <c r="P126" s="235">
        <f>P118</f>
        <v>100</v>
      </c>
      <c r="Q126" s="234">
        <f>Q118</f>
        <v>800</v>
      </c>
      <c r="R126" s="234">
        <v>10</v>
      </c>
      <c r="S126" s="234">
        <v>0</v>
      </c>
      <c r="T126" s="234">
        <v>0</v>
      </c>
      <c r="U126" s="234">
        <v>0</v>
      </c>
      <c r="V126" s="234">
        <v>0.7</v>
      </c>
      <c r="W126" s="234">
        <v>3</v>
      </c>
      <c r="X126" s="234">
        <v>5</v>
      </c>
    </row>
    <row r="127" s="135" customFormat="1" ht="17.5" spans="1:24">
      <c r="A127" s="135">
        <f>A126</f>
        <v>608</v>
      </c>
      <c r="B127" s="136" t="s">
        <v>318</v>
      </c>
      <c r="C127" s="135" t="s">
        <v>319</v>
      </c>
      <c r="D127" s="135" t="s">
        <v>109</v>
      </c>
      <c r="H127" s="135">
        <v>1</v>
      </c>
      <c r="I127" s="135">
        <v>1</v>
      </c>
      <c r="J127" s="135">
        <v>0</v>
      </c>
      <c r="K127" s="135">
        <v>0</v>
      </c>
      <c r="L127" s="466">
        <f t="shared" si="32"/>
        <v>3</v>
      </c>
      <c r="M127" s="135">
        <f>M126</f>
        <v>150</v>
      </c>
      <c r="N127" s="135">
        <f>N126</f>
        <v>800</v>
      </c>
      <c r="O127" s="135">
        <f>O126</f>
        <v>500</v>
      </c>
      <c r="P127" s="135">
        <f>P126</f>
        <v>100</v>
      </c>
      <c r="Q127" s="135">
        <f>Q126</f>
        <v>800</v>
      </c>
      <c r="R127" s="135">
        <v>10</v>
      </c>
      <c r="S127" s="135">
        <v>0</v>
      </c>
      <c r="T127" s="135">
        <v>0</v>
      </c>
      <c r="U127" s="135">
        <v>0</v>
      </c>
      <c r="V127" s="258">
        <v>0.7</v>
      </c>
      <c r="W127" s="135">
        <v>3</v>
      </c>
      <c r="X127" s="135">
        <v>5</v>
      </c>
    </row>
    <row r="128" s="59" customFormat="1" ht="17.5" spans="2:22">
      <c r="B128" s="58"/>
      <c r="L128" s="111"/>
      <c r="V128" s="234"/>
    </row>
    <row r="129" s="59" customFormat="1" ht="17.5" spans="1:24">
      <c r="A129" s="59">
        <f>A127</f>
        <v>608</v>
      </c>
      <c r="B129" s="58"/>
      <c r="C129" s="31" t="s">
        <v>322</v>
      </c>
      <c r="D129" s="41" t="s">
        <v>109</v>
      </c>
      <c r="E129" t="s">
        <v>320</v>
      </c>
      <c r="F129" s="42" t="s">
        <v>321</v>
      </c>
      <c r="H129" s="21">
        <v>1</v>
      </c>
      <c r="I129" s="21">
        <v>1</v>
      </c>
      <c r="J129" s="21">
        <v>0</v>
      </c>
      <c r="K129" s="21">
        <v>0</v>
      </c>
      <c r="L129" s="111">
        <f t="shared" si="32"/>
        <v>3</v>
      </c>
      <c r="M129" s="235">
        <f t="shared" ref="M129:X129" si="34">M126</f>
        <v>150</v>
      </c>
      <c r="N129" s="235">
        <f t="shared" si="34"/>
        <v>800</v>
      </c>
      <c r="O129" s="235">
        <f t="shared" si="34"/>
        <v>500</v>
      </c>
      <c r="P129" s="235">
        <f t="shared" si="34"/>
        <v>100</v>
      </c>
      <c r="Q129" s="235">
        <f t="shared" si="34"/>
        <v>800</v>
      </c>
      <c r="R129" s="235">
        <f t="shared" si="34"/>
        <v>10</v>
      </c>
      <c r="S129" s="235">
        <f t="shared" si="34"/>
        <v>0</v>
      </c>
      <c r="T129" s="235">
        <f t="shared" si="34"/>
        <v>0</v>
      </c>
      <c r="U129" s="235">
        <f t="shared" si="34"/>
        <v>0</v>
      </c>
      <c r="V129" s="235">
        <f t="shared" si="34"/>
        <v>0.7</v>
      </c>
      <c r="W129" s="235">
        <f t="shared" si="34"/>
        <v>3</v>
      </c>
      <c r="X129" s="235">
        <f t="shared" si="34"/>
        <v>5</v>
      </c>
    </row>
    <row r="130" s="59" customFormat="1" ht="17.5" spans="2:22">
      <c r="B130" s="58"/>
      <c r="C130" s="31"/>
      <c r="D130" s="41"/>
      <c r="E130" s="42"/>
      <c r="F130" s="42"/>
      <c r="L130" s="111"/>
      <c r="V130" s="234"/>
    </row>
    <row r="131" s="59" customFormat="1" ht="17.5" spans="1:24">
      <c r="A131" s="59">
        <f>A127</f>
        <v>608</v>
      </c>
      <c r="B131" s="58"/>
      <c r="C131" s="31" t="s">
        <v>322</v>
      </c>
      <c r="D131" s="41" t="s">
        <v>120</v>
      </c>
      <c r="E131" t="s">
        <v>323</v>
      </c>
      <c r="F131" s="42" t="s">
        <v>324</v>
      </c>
      <c r="H131" s="21">
        <v>1</v>
      </c>
      <c r="I131" s="21">
        <v>1</v>
      </c>
      <c r="J131" s="21">
        <v>0</v>
      </c>
      <c r="K131" s="21">
        <v>0</v>
      </c>
      <c r="L131" s="111">
        <f>H131+I131*2+J131*4+K131*8</f>
        <v>3</v>
      </c>
      <c r="M131" s="235">
        <f t="shared" ref="M131:X131" si="35">M129</f>
        <v>150</v>
      </c>
      <c r="N131" s="235">
        <f t="shared" si="35"/>
        <v>800</v>
      </c>
      <c r="O131" s="235">
        <f t="shared" si="35"/>
        <v>500</v>
      </c>
      <c r="P131" s="235">
        <f t="shared" si="35"/>
        <v>100</v>
      </c>
      <c r="Q131" s="235">
        <f t="shared" si="35"/>
        <v>800</v>
      </c>
      <c r="R131" s="235">
        <f t="shared" si="35"/>
        <v>10</v>
      </c>
      <c r="S131" s="235">
        <f t="shared" si="35"/>
        <v>0</v>
      </c>
      <c r="T131" s="235">
        <f t="shared" si="35"/>
        <v>0</v>
      </c>
      <c r="U131" s="235">
        <f t="shared" si="35"/>
        <v>0</v>
      </c>
      <c r="V131" s="235">
        <f t="shared" si="35"/>
        <v>0.7</v>
      </c>
      <c r="W131" s="235">
        <f t="shared" si="35"/>
        <v>3</v>
      </c>
      <c r="X131" s="235">
        <f t="shared" si="35"/>
        <v>5</v>
      </c>
    </row>
    <row r="132" ht="17.5" spans="1:24">
      <c r="A132" s="31">
        <f>A127</f>
        <v>608</v>
      </c>
      <c r="B132" s="40" t="s">
        <v>325</v>
      </c>
      <c r="C132" s="31"/>
      <c r="D132" s="41"/>
      <c r="E132" s="42"/>
      <c r="F132" s="42"/>
      <c r="G132" s="19"/>
      <c r="H132" s="21"/>
      <c r="I132" s="202"/>
      <c r="J132" s="202"/>
      <c r="K132" s="202"/>
      <c r="L132" s="424"/>
      <c r="M132" s="235">
        <f t="shared" ref="M132:Q132" si="36">M127</f>
        <v>150</v>
      </c>
      <c r="N132" s="235">
        <f t="shared" si="36"/>
        <v>800</v>
      </c>
      <c r="O132" s="236">
        <f t="shared" si="36"/>
        <v>500</v>
      </c>
      <c r="P132" s="235">
        <f t="shared" si="36"/>
        <v>100</v>
      </c>
      <c r="Q132" s="234">
        <f t="shared" si="36"/>
        <v>800</v>
      </c>
      <c r="R132" s="234">
        <v>10</v>
      </c>
      <c r="S132" s="234">
        <v>0</v>
      </c>
      <c r="T132" s="234">
        <v>0</v>
      </c>
      <c r="U132" s="234">
        <v>0</v>
      </c>
      <c r="V132" s="234">
        <v>0.7</v>
      </c>
      <c r="W132" s="234">
        <v>3</v>
      </c>
      <c r="X132" s="234">
        <v>5</v>
      </c>
    </row>
    <row r="133" s="13" customFormat="1" ht="17.5" spans="1:24">
      <c r="A133" s="127"/>
      <c r="B133" s="128"/>
      <c r="C133" s="127"/>
      <c r="D133" s="129"/>
      <c r="E133" s="130" t="s">
        <v>326</v>
      </c>
      <c r="F133" s="130"/>
      <c r="H133" s="17">
        <v>1</v>
      </c>
      <c r="I133" s="17">
        <v>1</v>
      </c>
      <c r="J133" s="17">
        <v>0</v>
      </c>
      <c r="K133" s="17">
        <v>0</v>
      </c>
      <c r="L133" s="17">
        <f>H133+I133*2+J133*4+K133*8</f>
        <v>3</v>
      </c>
      <c r="M133" s="444" t="s">
        <v>181</v>
      </c>
      <c r="N133" s="444" t="s">
        <v>181</v>
      </c>
      <c r="O133" s="444" t="s">
        <v>181</v>
      </c>
      <c r="P133" s="444" t="s">
        <v>181</v>
      </c>
      <c r="Q133" s="444" t="s">
        <v>181</v>
      </c>
      <c r="R133" s="444" t="s">
        <v>181</v>
      </c>
      <c r="S133" s="444" t="s">
        <v>181</v>
      </c>
      <c r="T133" s="444" t="s">
        <v>181</v>
      </c>
      <c r="U133" s="444" t="s">
        <v>181</v>
      </c>
      <c r="V133" s="444" t="s">
        <v>181</v>
      </c>
      <c r="W133" s="444" t="s">
        <v>181</v>
      </c>
      <c r="X133" s="444" t="s">
        <v>181</v>
      </c>
    </row>
    <row r="134" ht="17.5" spans="1:24">
      <c r="A134" s="31">
        <f>A132</f>
        <v>608</v>
      </c>
      <c r="B134" s="40" t="s">
        <v>327</v>
      </c>
      <c r="C134" s="31" t="s">
        <v>328</v>
      </c>
      <c r="D134" s="41" t="s">
        <v>109</v>
      </c>
      <c r="E134" s="42" t="s">
        <v>326</v>
      </c>
      <c r="F134" s="42" t="s">
        <v>329</v>
      </c>
      <c r="G134" s="19"/>
      <c r="H134" s="21">
        <v>1</v>
      </c>
      <c r="I134" s="21">
        <v>1</v>
      </c>
      <c r="J134" s="21">
        <v>0</v>
      </c>
      <c r="K134" s="21">
        <v>0</v>
      </c>
      <c r="L134" s="424">
        <f>H134+I134*2+J134*4+K134*8</f>
        <v>3</v>
      </c>
      <c r="M134" s="235">
        <f>M132</f>
        <v>150</v>
      </c>
      <c r="N134" s="235">
        <f>N132</f>
        <v>800</v>
      </c>
      <c r="O134" s="236">
        <f>O132</f>
        <v>500</v>
      </c>
      <c r="P134" s="235">
        <f>P132</f>
        <v>100</v>
      </c>
      <c r="Q134" s="234">
        <f>Q132</f>
        <v>800</v>
      </c>
      <c r="R134" s="234">
        <v>10</v>
      </c>
      <c r="S134" s="234">
        <v>0</v>
      </c>
      <c r="T134" s="234">
        <v>0</v>
      </c>
      <c r="U134" s="234">
        <v>0</v>
      </c>
      <c r="V134" s="234">
        <v>0.7</v>
      </c>
      <c r="W134" s="234">
        <v>3</v>
      </c>
      <c r="X134" s="234">
        <v>5</v>
      </c>
    </row>
    <row r="135" s="2" customFormat="1" ht="17.5" spans="1:24">
      <c r="A135" s="422"/>
      <c r="B135" s="35"/>
      <c r="C135" s="422"/>
      <c r="D135" s="422"/>
      <c r="E135" s="34" t="s">
        <v>334</v>
      </c>
      <c r="F135" s="34"/>
      <c r="G135" s="458"/>
      <c r="H135" s="117">
        <v>1</v>
      </c>
      <c r="I135" s="117">
        <v>1</v>
      </c>
      <c r="J135" s="117">
        <v>0</v>
      </c>
      <c r="K135" s="117">
        <v>0</v>
      </c>
      <c r="L135" s="429">
        <f>H135+I135*2+J135*4+K135*8</f>
        <v>3</v>
      </c>
      <c r="M135" s="394" t="s">
        <v>181</v>
      </c>
      <c r="N135" s="394" t="s">
        <v>181</v>
      </c>
      <c r="O135" s="394" t="s">
        <v>181</v>
      </c>
      <c r="P135" s="394" t="s">
        <v>181</v>
      </c>
      <c r="Q135" s="440" t="s">
        <v>181</v>
      </c>
      <c r="R135" s="440" t="s">
        <v>181</v>
      </c>
      <c r="S135" s="394" t="s">
        <v>181</v>
      </c>
      <c r="T135" s="394" t="s">
        <v>181</v>
      </c>
      <c r="U135" s="394" t="s">
        <v>181</v>
      </c>
      <c r="V135" s="394" t="s">
        <v>181</v>
      </c>
      <c r="W135" s="394" t="s">
        <v>181</v>
      </c>
      <c r="X135" s="394" t="s">
        <v>181</v>
      </c>
    </row>
    <row r="136" ht="17.5" spans="1:24">
      <c r="A136" s="31">
        <f>A134</f>
        <v>608</v>
      </c>
      <c r="B136" s="40" t="s">
        <v>327</v>
      </c>
      <c r="C136" s="31" t="s">
        <v>328</v>
      </c>
      <c r="D136" s="41" t="s">
        <v>120</v>
      </c>
      <c r="E136" s="42" t="s">
        <v>334</v>
      </c>
      <c r="F136" s="42" t="s">
        <v>335</v>
      </c>
      <c r="G136" s="19"/>
      <c r="H136" s="21">
        <v>1</v>
      </c>
      <c r="I136" s="21">
        <v>1</v>
      </c>
      <c r="J136" s="21">
        <v>0</v>
      </c>
      <c r="K136" s="21">
        <v>0</v>
      </c>
      <c r="L136" s="424">
        <f>H136+I136*2+J136*4+K136*8</f>
        <v>3</v>
      </c>
      <c r="M136" s="235">
        <f>M134</f>
        <v>150</v>
      </c>
      <c r="N136" s="235">
        <f>N134</f>
        <v>800</v>
      </c>
      <c r="O136" s="236">
        <f>O134</f>
        <v>500</v>
      </c>
      <c r="P136" s="235">
        <f>P134</f>
        <v>100</v>
      </c>
      <c r="Q136" s="234">
        <f>Q134</f>
        <v>800</v>
      </c>
      <c r="R136" s="234">
        <v>10</v>
      </c>
      <c r="S136" s="234">
        <v>0</v>
      </c>
      <c r="T136" s="234">
        <v>0</v>
      </c>
      <c r="U136" s="234">
        <v>0</v>
      </c>
      <c r="V136" s="234">
        <v>0.7</v>
      </c>
      <c r="W136" s="234">
        <v>3</v>
      </c>
      <c r="X136" s="234">
        <v>5</v>
      </c>
    </row>
    <row r="137" s="3" customFormat="1" ht="17.5" spans="1:24">
      <c r="A137" s="45"/>
      <c r="B137" s="35"/>
      <c r="C137" s="34"/>
      <c r="D137" s="36"/>
      <c r="E137" s="37"/>
      <c r="F137" s="175"/>
      <c r="G137" s="2"/>
      <c r="H137" s="49"/>
      <c r="I137" s="49"/>
      <c r="J137" s="49"/>
      <c r="K137" s="49"/>
      <c r="L137" s="232"/>
      <c r="M137" s="232"/>
      <c r="N137" s="232"/>
      <c r="O137" s="233"/>
      <c r="P137" s="232"/>
      <c r="Q137" s="148"/>
      <c r="R137" s="148"/>
      <c r="S137" s="148"/>
      <c r="T137" s="148"/>
      <c r="U137" s="148"/>
      <c r="V137" s="148"/>
      <c r="W137" s="148"/>
      <c r="X137" s="148"/>
    </row>
    <row r="138" customFormat="1" ht="17.5" spans="1:24">
      <c r="A138" s="48">
        <f>A140</f>
        <v>608</v>
      </c>
      <c r="B138" s="113"/>
      <c r="C138" s="31" t="s">
        <v>328</v>
      </c>
      <c r="D138" s="41" t="s">
        <v>126</v>
      </c>
      <c r="E138" s="42" t="s">
        <v>336</v>
      </c>
      <c r="F138" s="42" t="s">
        <v>337</v>
      </c>
      <c r="G138" s="19"/>
      <c r="H138" s="21"/>
      <c r="I138" s="9"/>
      <c r="J138" s="9"/>
      <c r="K138" s="9"/>
      <c r="L138" s="424"/>
      <c r="M138" s="235"/>
      <c r="N138" s="235"/>
      <c r="O138" s="236"/>
      <c r="P138" s="235"/>
      <c r="Q138" s="234"/>
      <c r="R138" s="234"/>
      <c r="S138" s="234"/>
      <c r="T138" s="234"/>
      <c r="U138" s="234"/>
      <c r="V138" s="234"/>
      <c r="W138" s="234"/>
      <c r="X138" s="234"/>
    </row>
    <row r="139" s="2" customFormat="1" ht="17.5" spans="1:24">
      <c r="A139" s="422"/>
      <c r="B139" s="35"/>
      <c r="C139" s="422"/>
      <c r="D139" s="422"/>
      <c r="E139" s="34" t="s">
        <v>338</v>
      </c>
      <c r="F139" s="34" t="s">
        <v>339</v>
      </c>
      <c r="G139" s="458"/>
      <c r="H139" s="117">
        <v>1</v>
      </c>
      <c r="I139" s="117">
        <v>1</v>
      </c>
      <c r="J139" s="117">
        <v>0</v>
      </c>
      <c r="K139" s="117">
        <v>0</v>
      </c>
      <c r="L139" s="429">
        <f>H139+I139*2+J139*4+K139*8</f>
        <v>3</v>
      </c>
      <c r="M139" s="394" t="s">
        <v>992</v>
      </c>
      <c r="N139" s="394" t="s">
        <v>671</v>
      </c>
      <c r="O139" s="394" t="s">
        <v>181</v>
      </c>
      <c r="P139" s="394" t="s">
        <v>181</v>
      </c>
      <c r="Q139" s="440" t="s">
        <v>181</v>
      </c>
      <c r="R139" s="440" t="s">
        <v>181</v>
      </c>
      <c r="S139" s="394"/>
      <c r="T139" s="394"/>
      <c r="U139" s="394"/>
      <c r="V139" s="394"/>
      <c r="W139" s="394"/>
      <c r="X139" s="394"/>
    </row>
    <row r="140" ht="17.5" spans="1:24">
      <c r="A140" s="31">
        <f>A136</f>
        <v>608</v>
      </c>
      <c r="B140" s="40" t="s">
        <v>343</v>
      </c>
      <c r="C140" s="31" t="s">
        <v>338</v>
      </c>
      <c r="D140" s="41" t="s">
        <v>109</v>
      </c>
      <c r="E140" s="42" t="s">
        <v>344</v>
      </c>
      <c r="F140" s="42" t="s">
        <v>339</v>
      </c>
      <c r="G140" s="19"/>
      <c r="H140" s="21">
        <v>1</v>
      </c>
      <c r="I140" s="9">
        <v>1</v>
      </c>
      <c r="J140" s="9">
        <v>0</v>
      </c>
      <c r="K140" s="9">
        <v>0</v>
      </c>
      <c r="L140" s="424">
        <f>H140+I140*2+J140*4+K140*8</f>
        <v>3</v>
      </c>
      <c r="M140" s="235">
        <f>M136</f>
        <v>150</v>
      </c>
      <c r="N140" s="235">
        <f>N136</f>
        <v>800</v>
      </c>
      <c r="O140" s="236">
        <f>O136</f>
        <v>500</v>
      </c>
      <c r="P140" s="235">
        <f>P136</f>
        <v>100</v>
      </c>
      <c r="Q140" s="234">
        <f>Q136</f>
        <v>800</v>
      </c>
      <c r="R140" s="234">
        <v>10</v>
      </c>
      <c r="S140" s="234">
        <v>0</v>
      </c>
      <c r="T140" s="234">
        <v>0</v>
      </c>
      <c r="U140" s="234">
        <v>0</v>
      </c>
      <c r="V140" s="234">
        <v>0.7</v>
      </c>
      <c r="W140" s="234">
        <v>3</v>
      </c>
      <c r="X140" s="234">
        <v>5</v>
      </c>
    </row>
    <row r="141" s="2" customFormat="1" spans="1:24">
      <c r="A141" s="422"/>
      <c r="B141" s="176"/>
      <c r="C141" s="422"/>
      <c r="D141" s="422"/>
      <c r="E141" s="34" t="s">
        <v>181</v>
      </c>
      <c r="F141" s="34" t="s">
        <v>181</v>
      </c>
      <c r="G141" s="458"/>
      <c r="H141" s="117">
        <v>1</v>
      </c>
      <c r="I141" s="117" t="s">
        <v>181</v>
      </c>
      <c r="J141" s="117" t="s">
        <v>181</v>
      </c>
      <c r="K141" s="117" t="s">
        <v>181</v>
      </c>
      <c r="L141" s="429"/>
      <c r="M141" s="394" t="s">
        <v>181</v>
      </c>
      <c r="N141" s="394" t="s">
        <v>181</v>
      </c>
      <c r="O141" s="394" t="s">
        <v>181</v>
      </c>
      <c r="P141" s="394" t="s">
        <v>181</v>
      </c>
      <c r="Q141" s="440" t="s">
        <v>181</v>
      </c>
      <c r="R141" s="440" t="s">
        <v>181</v>
      </c>
      <c r="S141" s="394" t="s">
        <v>181</v>
      </c>
      <c r="T141" s="394" t="s">
        <v>181</v>
      </c>
      <c r="U141" s="394" t="s">
        <v>181</v>
      </c>
      <c r="V141" s="394" t="s">
        <v>181</v>
      </c>
      <c r="W141" s="394" t="s">
        <v>181</v>
      </c>
      <c r="X141" s="394" t="s">
        <v>181</v>
      </c>
    </row>
    <row r="142" ht="17.5" spans="1:24">
      <c r="A142" s="31">
        <f>A140</f>
        <v>608</v>
      </c>
      <c r="B142" s="40" t="s">
        <v>345</v>
      </c>
      <c r="C142" s="31" t="s">
        <v>346</v>
      </c>
      <c r="D142" s="41" t="s">
        <v>109</v>
      </c>
      <c r="E142" s="42" t="s">
        <v>347</v>
      </c>
      <c r="F142" s="42" t="s">
        <v>346</v>
      </c>
      <c r="G142" s="19"/>
      <c r="H142" s="21">
        <v>1</v>
      </c>
      <c r="I142" s="21">
        <v>1</v>
      </c>
      <c r="J142" s="21">
        <v>0</v>
      </c>
      <c r="K142" s="21">
        <v>0</v>
      </c>
      <c r="L142" s="424">
        <f>H142+I142*2+J142*4+K142*8</f>
        <v>3</v>
      </c>
      <c r="M142" s="235">
        <f>M140</f>
        <v>150</v>
      </c>
      <c r="N142" s="235">
        <f>N140</f>
        <v>800</v>
      </c>
      <c r="O142" s="236">
        <f>O140</f>
        <v>500</v>
      </c>
      <c r="P142" s="235">
        <f>P140</f>
        <v>100</v>
      </c>
      <c r="Q142" s="234">
        <f>Q140</f>
        <v>800</v>
      </c>
      <c r="R142" s="234">
        <v>10</v>
      </c>
      <c r="S142" s="234">
        <v>0</v>
      </c>
      <c r="T142" s="234">
        <v>0</v>
      </c>
      <c r="U142" s="234">
        <v>0</v>
      </c>
      <c r="V142" s="234">
        <v>0.7</v>
      </c>
      <c r="W142" s="234">
        <v>3</v>
      </c>
      <c r="X142" s="234">
        <v>5</v>
      </c>
    </row>
    <row r="143" s="6" customFormat="1" ht="17.5" spans="1:24">
      <c r="A143" s="62">
        <f>A142</f>
        <v>608</v>
      </c>
      <c r="B143" s="63" t="s">
        <v>345</v>
      </c>
      <c r="C143" s="177" t="s">
        <v>346</v>
      </c>
      <c r="D143" s="64" t="s">
        <v>120</v>
      </c>
      <c r="E143" s="65" t="s">
        <v>348</v>
      </c>
      <c r="F143" s="65" t="s">
        <v>349</v>
      </c>
      <c r="G143" s="335" t="s">
        <v>350</v>
      </c>
      <c r="H143" s="8">
        <v>0</v>
      </c>
      <c r="I143" s="8">
        <v>1</v>
      </c>
      <c r="J143" s="8">
        <v>0</v>
      </c>
      <c r="K143" s="8">
        <v>0</v>
      </c>
      <c r="L143" s="425">
        <f>H143+I143*2+J143*4+K143*8</f>
        <v>2</v>
      </c>
      <c r="M143" s="425">
        <v>720</v>
      </c>
      <c r="N143" s="425">
        <v>800</v>
      </c>
      <c r="O143" s="322">
        <v>1000</v>
      </c>
      <c r="P143" s="425">
        <v>500</v>
      </c>
      <c r="Q143" s="238">
        <v>1200</v>
      </c>
      <c r="R143" s="238">
        <v>100</v>
      </c>
      <c r="S143" s="238">
        <v>0</v>
      </c>
      <c r="T143" s="238">
        <v>0</v>
      </c>
      <c r="U143" s="238">
        <v>0</v>
      </c>
      <c r="V143" s="238">
        <v>0.7</v>
      </c>
      <c r="W143" s="238">
        <v>3</v>
      </c>
      <c r="X143" s="238">
        <v>5</v>
      </c>
    </row>
    <row r="144" s="2" customFormat="1" spans="1:24">
      <c r="A144" s="422"/>
      <c r="B144" s="176"/>
      <c r="C144" s="422"/>
      <c r="D144" s="422"/>
      <c r="E144" s="34" t="s">
        <v>181</v>
      </c>
      <c r="F144" s="34" t="s">
        <v>181</v>
      </c>
      <c r="G144" s="458"/>
      <c r="H144" s="117">
        <v>1</v>
      </c>
      <c r="I144" s="117">
        <v>1</v>
      </c>
      <c r="J144" s="117">
        <v>0</v>
      </c>
      <c r="K144" s="117">
        <v>0</v>
      </c>
      <c r="L144" s="429">
        <f>H144+I144*2+J144*4+K144*8</f>
        <v>3</v>
      </c>
      <c r="M144" s="394" t="s">
        <v>181</v>
      </c>
      <c r="N144" s="394" t="s">
        <v>181</v>
      </c>
      <c r="O144" s="394" t="s">
        <v>181</v>
      </c>
      <c r="P144" s="394" t="s">
        <v>181</v>
      </c>
      <c r="Q144" s="440" t="s">
        <v>181</v>
      </c>
      <c r="R144" s="440" t="s">
        <v>181</v>
      </c>
      <c r="S144" s="394" t="s">
        <v>181</v>
      </c>
      <c r="T144" s="394" t="s">
        <v>181</v>
      </c>
      <c r="U144" s="394" t="s">
        <v>181</v>
      </c>
      <c r="V144" s="394" t="s">
        <v>181</v>
      </c>
      <c r="W144" s="394" t="s">
        <v>181</v>
      </c>
      <c r="X144" s="394" t="s">
        <v>181</v>
      </c>
    </row>
    <row r="145" ht="17.5" spans="1:24">
      <c r="A145" s="31">
        <f>A143</f>
        <v>608</v>
      </c>
      <c r="B145" s="40" t="s">
        <v>353</v>
      </c>
      <c r="C145" s="31" t="s">
        <v>354</v>
      </c>
      <c r="D145" s="41" t="s">
        <v>109</v>
      </c>
      <c r="E145" s="42" t="s">
        <v>355</v>
      </c>
      <c r="F145" s="42" t="s">
        <v>354</v>
      </c>
      <c r="G145" s="19"/>
      <c r="H145" s="21">
        <v>1</v>
      </c>
      <c r="I145" s="21">
        <v>1</v>
      </c>
      <c r="J145" s="21">
        <v>0</v>
      </c>
      <c r="K145" s="21">
        <v>0</v>
      </c>
      <c r="L145" s="424">
        <f>H145+I145*2+J145*4+K145*8</f>
        <v>3</v>
      </c>
      <c r="M145" s="235">
        <f>M142</f>
        <v>150</v>
      </c>
      <c r="N145" s="235">
        <f>N142</f>
        <v>800</v>
      </c>
      <c r="O145" s="236">
        <f>O142</f>
        <v>500</v>
      </c>
      <c r="P145" s="235">
        <f>P142</f>
        <v>100</v>
      </c>
      <c r="Q145" s="234">
        <f>Q142</f>
        <v>800</v>
      </c>
      <c r="R145" s="234">
        <v>10</v>
      </c>
      <c r="S145" s="234">
        <v>0</v>
      </c>
      <c r="T145" s="234">
        <v>0</v>
      </c>
      <c r="U145" s="234">
        <v>0</v>
      </c>
      <c r="V145" s="234">
        <v>0.7</v>
      </c>
      <c r="W145" s="234">
        <v>3</v>
      </c>
      <c r="X145" s="234">
        <v>5</v>
      </c>
    </row>
    <row r="146" ht="17.5" spans="1:24">
      <c r="A146" s="31">
        <f>A145</f>
        <v>608</v>
      </c>
      <c r="B146" s="40" t="s">
        <v>356</v>
      </c>
      <c r="C146" s="31" t="s">
        <v>357</v>
      </c>
      <c r="D146" s="41" t="s">
        <v>109</v>
      </c>
      <c r="E146" s="42" t="s">
        <v>358</v>
      </c>
      <c r="F146" s="42" t="s">
        <v>357</v>
      </c>
      <c r="G146" s="19"/>
      <c r="H146" s="21">
        <v>1</v>
      </c>
      <c r="I146" s="21">
        <v>1</v>
      </c>
      <c r="J146" s="21">
        <v>0</v>
      </c>
      <c r="K146" s="21">
        <v>0</v>
      </c>
      <c r="L146" s="424">
        <f>H146+I146*2+J146*4+K146*8</f>
        <v>3</v>
      </c>
      <c r="M146" s="235">
        <f>M145</f>
        <v>150</v>
      </c>
      <c r="N146" s="235">
        <f>N145</f>
        <v>800</v>
      </c>
      <c r="O146" s="236">
        <f>O145</f>
        <v>500</v>
      </c>
      <c r="P146" s="235">
        <f>P145</f>
        <v>100</v>
      </c>
      <c r="Q146" s="234">
        <f>Q145</f>
        <v>800</v>
      </c>
      <c r="R146" s="234">
        <v>10</v>
      </c>
      <c r="S146" s="234">
        <v>0</v>
      </c>
      <c r="T146" s="234">
        <v>0</v>
      </c>
      <c r="U146" s="234">
        <v>0</v>
      </c>
      <c r="V146" s="234">
        <v>0.7</v>
      </c>
      <c r="W146" s="234">
        <v>3</v>
      </c>
      <c r="X146" s="234">
        <v>5</v>
      </c>
    </row>
    <row r="147" s="2" customFormat="1" ht="17.5" spans="1:24">
      <c r="A147" s="35"/>
      <c r="B147" s="176"/>
      <c r="C147" s="179"/>
      <c r="D147" s="180"/>
      <c r="E147" s="180"/>
      <c r="F147" s="37"/>
      <c r="H147" s="49"/>
      <c r="I147" s="49"/>
      <c r="J147" s="49"/>
      <c r="K147" s="49"/>
      <c r="L147" s="232"/>
      <c r="M147" s="232"/>
      <c r="N147" s="232"/>
      <c r="O147" s="233"/>
      <c r="P147" s="232"/>
      <c r="Q147" s="148"/>
      <c r="R147" s="148"/>
      <c r="S147" s="148"/>
      <c r="T147" s="148"/>
      <c r="U147" s="148"/>
      <c r="V147" s="148"/>
      <c r="W147" s="148"/>
      <c r="X147" s="148"/>
    </row>
    <row r="148" ht="17.5" spans="1:24">
      <c r="A148" s="48">
        <f t="shared" ref="A148:A150" si="37">A146</f>
        <v>608</v>
      </c>
      <c r="B148" s="40"/>
      <c r="C148" s="31" t="s">
        <v>357</v>
      </c>
      <c r="D148" s="41" t="s">
        <v>120</v>
      </c>
      <c r="E148" s="42" t="s">
        <v>359</v>
      </c>
      <c r="F148" s="42" t="s">
        <v>360</v>
      </c>
      <c r="G148" s="19"/>
      <c r="H148" s="21"/>
      <c r="I148" s="21"/>
      <c r="J148" s="21"/>
      <c r="K148" s="21"/>
      <c r="L148" s="424"/>
      <c r="M148" s="235"/>
      <c r="N148" s="235"/>
      <c r="O148" s="236"/>
      <c r="P148" s="235"/>
      <c r="Q148" s="234"/>
      <c r="R148" s="234"/>
      <c r="S148" s="234"/>
      <c r="T148" s="234"/>
      <c r="U148" s="234"/>
      <c r="V148" s="234"/>
      <c r="W148" s="234"/>
      <c r="X148" s="234"/>
    </row>
    <row r="149" s="2" customFormat="1" ht="17.5" spans="1:24">
      <c r="A149" s="35"/>
      <c r="B149" s="176"/>
      <c r="C149" s="179"/>
      <c r="D149" s="180"/>
      <c r="E149" s="180"/>
      <c r="F149" s="37"/>
      <c r="H149" s="49"/>
      <c r="I149" s="49"/>
      <c r="J149" s="49"/>
      <c r="K149" s="49"/>
      <c r="L149" s="232"/>
      <c r="M149" s="232"/>
      <c r="N149" s="232"/>
      <c r="O149" s="233"/>
      <c r="P149" s="232"/>
      <c r="Q149" s="148"/>
      <c r="R149" s="148"/>
      <c r="S149" s="148"/>
      <c r="T149" s="148"/>
      <c r="U149" s="148"/>
      <c r="V149" s="148"/>
      <c r="W149" s="148"/>
      <c r="X149" s="148"/>
    </row>
    <row r="150" ht="17.5" spans="1:24">
      <c r="A150" s="48">
        <f t="shared" si="37"/>
        <v>608</v>
      </c>
      <c r="B150" s="40"/>
      <c r="C150" s="31" t="s">
        <v>357</v>
      </c>
      <c r="D150" s="41" t="s">
        <v>126</v>
      </c>
      <c r="E150" s="42" t="s">
        <v>361</v>
      </c>
      <c r="F150" s="42" t="s">
        <v>362</v>
      </c>
      <c r="G150" s="19"/>
      <c r="H150" s="21"/>
      <c r="I150" s="21"/>
      <c r="J150" s="21"/>
      <c r="K150" s="21"/>
      <c r="L150" s="424"/>
      <c r="M150" s="235"/>
      <c r="N150" s="235"/>
      <c r="O150" s="236"/>
      <c r="P150" s="235"/>
      <c r="Q150" s="234"/>
      <c r="R150" s="234"/>
      <c r="S150" s="234"/>
      <c r="T150" s="234"/>
      <c r="U150" s="234"/>
      <c r="V150" s="234"/>
      <c r="W150" s="234"/>
      <c r="X150" s="234"/>
    </row>
    <row r="151" ht="17.5" spans="1:24">
      <c r="A151" s="31">
        <f>A146</f>
        <v>608</v>
      </c>
      <c r="B151" s="40" t="s">
        <v>363</v>
      </c>
      <c r="C151" s="31"/>
      <c r="D151" s="41"/>
      <c r="E151" s="42"/>
      <c r="F151" s="42"/>
      <c r="G151" s="19"/>
      <c r="H151" s="21">
        <v>1</v>
      </c>
      <c r="I151" s="21">
        <v>1</v>
      </c>
      <c r="J151" s="21">
        <v>0</v>
      </c>
      <c r="K151" s="21">
        <v>0</v>
      </c>
      <c r="L151" s="424">
        <f>H151+I151*2+J151*4+K151*8</f>
        <v>3</v>
      </c>
      <c r="M151" s="235">
        <f>M146</f>
        <v>150</v>
      </c>
      <c r="N151" s="235">
        <f>N146</f>
        <v>800</v>
      </c>
      <c r="O151" s="236">
        <f>O146</f>
        <v>500</v>
      </c>
      <c r="P151" s="235">
        <f>P146</f>
        <v>100</v>
      </c>
      <c r="Q151" s="234">
        <f>Q146</f>
        <v>800</v>
      </c>
      <c r="R151" s="234">
        <v>10</v>
      </c>
      <c r="S151" s="234">
        <v>0</v>
      </c>
      <c r="T151" s="234">
        <v>0</v>
      </c>
      <c r="U151" s="234">
        <v>0</v>
      </c>
      <c r="V151" s="234">
        <v>0.6</v>
      </c>
      <c r="W151" s="234">
        <v>3</v>
      </c>
      <c r="X151" s="234">
        <v>5</v>
      </c>
    </row>
    <row r="152" s="2" customFormat="1" ht="17.5" spans="1:24">
      <c r="A152" s="34"/>
      <c r="B152" s="35"/>
      <c r="C152" s="34"/>
      <c r="D152" s="36"/>
      <c r="E152" s="37"/>
      <c r="F152" s="37"/>
      <c r="H152" s="49">
        <v>1</v>
      </c>
      <c r="I152" s="49">
        <v>1</v>
      </c>
      <c r="J152" s="49">
        <v>0</v>
      </c>
      <c r="K152" s="49">
        <v>0</v>
      </c>
      <c r="L152" s="232">
        <f>H152+I152*2+J152*4+K152*8</f>
        <v>3</v>
      </c>
      <c r="M152" s="232">
        <f>M146</f>
        <v>150</v>
      </c>
      <c r="N152" s="232">
        <f>N146</f>
        <v>800</v>
      </c>
      <c r="O152" s="233">
        <f>O146</f>
        <v>500</v>
      </c>
      <c r="P152" s="232">
        <f>P146</f>
        <v>100</v>
      </c>
      <c r="Q152" s="148">
        <f>Q146</f>
        <v>800</v>
      </c>
      <c r="R152" s="148">
        <v>10</v>
      </c>
      <c r="S152" s="148">
        <v>0</v>
      </c>
      <c r="T152" s="148">
        <v>0</v>
      </c>
      <c r="U152" s="148">
        <v>0</v>
      </c>
      <c r="V152" s="148">
        <v>0.7</v>
      </c>
      <c r="W152" s="148">
        <v>3</v>
      </c>
      <c r="X152" s="148">
        <v>5</v>
      </c>
    </row>
    <row r="153" ht="17.5" spans="1:24">
      <c r="A153" s="31">
        <f t="shared" ref="A153:A157" si="38">A151</f>
        <v>608</v>
      </c>
      <c r="B153" s="40" t="s">
        <v>364</v>
      </c>
      <c r="C153" s="31" t="s">
        <v>365</v>
      </c>
      <c r="D153" s="41" t="s">
        <v>109</v>
      </c>
      <c r="E153" s="42" t="s">
        <v>366</v>
      </c>
      <c r="F153" s="42" t="s">
        <v>365</v>
      </c>
      <c r="G153" s="19"/>
      <c r="H153" s="21">
        <v>1</v>
      </c>
      <c r="I153" s="21">
        <v>1</v>
      </c>
      <c r="J153" s="21">
        <v>0</v>
      </c>
      <c r="K153" s="21">
        <v>0</v>
      </c>
      <c r="L153" s="424">
        <f>H153+I153*2+J153*4+K153*8</f>
        <v>3</v>
      </c>
      <c r="M153" s="235">
        <f>M151</f>
        <v>150</v>
      </c>
      <c r="N153" s="235">
        <f>N151</f>
        <v>800</v>
      </c>
      <c r="O153" s="236">
        <f>O151</f>
        <v>500</v>
      </c>
      <c r="P153" s="235">
        <f>P151</f>
        <v>100</v>
      </c>
      <c r="Q153" s="234">
        <f>Q151</f>
        <v>800</v>
      </c>
      <c r="R153" s="234">
        <v>10</v>
      </c>
      <c r="S153" s="234">
        <v>0</v>
      </c>
      <c r="T153" s="234">
        <v>0</v>
      </c>
      <c r="U153" s="234">
        <v>0</v>
      </c>
      <c r="V153" s="234">
        <v>0.7</v>
      </c>
      <c r="W153" s="234">
        <v>3</v>
      </c>
      <c r="X153" s="234">
        <v>5</v>
      </c>
    </row>
    <row r="154" s="2" customFormat="1" ht="17.5" spans="1:24">
      <c r="A154" s="422"/>
      <c r="B154" s="35"/>
      <c r="C154" s="422"/>
      <c r="D154" s="422"/>
      <c r="E154" s="34" t="s">
        <v>413</v>
      </c>
      <c r="F154" s="34" t="s">
        <v>368</v>
      </c>
      <c r="G154" s="458"/>
      <c r="H154" s="117">
        <v>1</v>
      </c>
      <c r="I154" s="117">
        <v>1</v>
      </c>
      <c r="J154" s="117">
        <v>0</v>
      </c>
      <c r="K154" s="117">
        <v>0</v>
      </c>
      <c r="L154" s="429">
        <f>H154+I154*2+J154*4+K154*8</f>
        <v>3</v>
      </c>
      <c r="M154" s="394" t="s">
        <v>992</v>
      </c>
      <c r="N154" s="394" t="s">
        <v>671</v>
      </c>
      <c r="O154" s="394" t="s">
        <v>181</v>
      </c>
      <c r="P154" s="394" t="s">
        <v>181</v>
      </c>
      <c r="Q154" s="440" t="s">
        <v>181</v>
      </c>
      <c r="R154" s="440" t="s">
        <v>181</v>
      </c>
      <c r="S154" s="394"/>
      <c r="T154" s="394"/>
      <c r="U154" s="394"/>
      <c r="V154" s="394"/>
      <c r="W154" s="394"/>
      <c r="X154" s="394"/>
    </row>
    <row r="155" ht="17.5" spans="1:24">
      <c r="A155" s="31">
        <f t="shared" si="38"/>
        <v>608</v>
      </c>
      <c r="B155" s="113" t="s">
        <v>369</v>
      </c>
      <c r="C155" s="31" t="s">
        <v>370</v>
      </c>
      <c r="D155" s="41" t="s">
        <v>109</v>
      </c>
      <c r="E155" s="42" t="s">
        <v>371</v>
      </c>
      <c r="F155" s="42" t="s">
        <v>370</v>
      </c>
      <c r="G155" s="19"/>
      <c r="H155" s="21">
        <v>1</v>
      </c>
      <c r="I155" s="9">
        <v>1</v>
      </c>
      <c r="J155" s="9">
        <v>0</v>
      </c>
      <c r="K155" s="9">
        <v>0</v>
      </c>
      <c r="L155" s="424">
        <f>H155+I155*2+J155*4+K155*8</f>
        <v>3</v>
      </c>
      <c r="M155" s="235">
        <f>M153</f>
        <v>150</v>
      </c>
      <c r="N155" s="235">
        <f>N153</f>
        <v>800</v>
      </c>
      <c r="O155" s="236">
        <f>O153</f>
        <v>500</v>
      </c>
      <c r="P155" s="235">
        <f>P153</f>
        <v>100</v>
      </c>
      <c r="Q155" s="234">
        <f>Q153</f>
        <v>800</v>
      </c>
      <c r="R155" s="234">
        <v>10</v>
      </c>
      <c r="S155" s="234">
        <v>0</v>
      </c>
      <c r="T155" s="234">
        <v>0</v>
      </c>
      <c r="U155" s="234">
        <v>0</v>
      </c>
      <c r="V155" s="234">
        <v>0.7</v>
      </c>
      <c r="W155" s="234">
        <v>3</v>
      </c>
      <c r="X155" s="234">
        <v>5</v>
      </c>
    </row>
    <row r="156" s="3" customFormat="1" ht="17.5" spans="1:24">
      <c r="A156" s="117"/>
      <c r="B156" s="35"/>
      <c r="C156" s="37"/>
      <c r="D156" s="36"/>
      <c r="E156" s="37"/>
      <c r="F156" s="37"/>
      <c r="G156" s="2"/>
      <c r="H156" s="49"/>
      <c r="I156" s="49"/>
      <c r="J156" s="49"/>
      <c r="K156" s="49"/>
      <c r="L156" s="232"/>
      <c r="M156" s="232"/>
      <c r="N156" s="232"/>
      <c r="O156" s="233"/>
      <c r="P156" s="232"/>
      <c r="Q156" s="148"/>
      <c r="R156" s="148"/>
      <c r="S156" s="148"/>
      <c r="T156" s="148"/>
      <c r="U156" s="148"/>
      <c r="V156" s="148"/>
      <c r="W156" s="148"/>
      <c r="X156" s="148"/>
    </row>
    <row r="157" customFormat="1" ht="17.5" spans="1:24">
      <c r="A157" s="118">
        <f t="shared" si="38"/>
        <v>608</v>
      </c>
      <c r="B157" s="113"/>
      <c r="C157" s="9" t="s">
        <v>370</v>
      </c>
      <c r="D157" s="114" t="s">
        <v>120</v>
      </c>
      <c r="E157" s="115" t="s">
        <v>372</v>
      </c>
      <c r="F157" s="115" t="s">
        <v>373</v>
      </c>
      <c r="G157" s="19"/>
      <c r="H157" s="21"/>
      <c r="I157" s="9"/>
      <c r="J157" s="9"/>
      <c r="K157" s="9"/>
      <c r="L157" s="424"/>
      <c r="M157" s="235"/>
      <c r="N157" s="235"/>
      <c r="O157" s="236"/>
      <c r="P157" s="235"/>
      <c r="Q157" s="234"/>
      <c r="R157" s="234"/>
      <c r="S157" s="234"/>
      <c r="T157" s="234"/>
      <c r="U157" s="234"/>
      <c r="V157" s="234"/>
      <c r="W157" s="234"/>
      <c r="X157" s="234"/>
    </row>
    <row r="158" s="3" customFormat="1" ht="17.5" spans="1:24">
      <c r="A158" s="117"/>
      <c r="B158" s="35"/>
      <c r="C158" s="37"/>
      <c r="D158" s="36"/>
      <c r="E158" s="37"/>
      <c r="F158" s="37"/>
      <c r="G158" s="2"/>
      <c r="H158" s="49"/>
      <c r="I158" s="49"/>
      <c r="J158" s="49"/>
      <c r="K158" s="49"/>
      <c r="L158" s="232"/>
      <c r="M158" s="232"/>
      <c r="N158" s="232"/>
      <c r="O158" s="233"/>
      <c r="P158" s="232"/>
      <c r="Q158" s="148"/>
      <c r="R158" s="148"/>
      <c r="S158" s="148"/>
      <c r="T158" s="148"/>
      <c r="U158" s="148"/>
      <c r="V158" s="148"/>
      <c r="W158" s="148"/>
      <c r="X158" s="148"/>
    </row>
    <row r="159" customFormat="1" ht="17.5" spans="1:24">
      <c r="A159" s="118">
        <f>A157</f>
        <v>608</v>
      </c>
      <c r="B159" s="113"/>
      <c r="C159" s="9" t="s">
        <v>370</v>
      </c>
      <c r="D159" s="114" t="s">
        <v>126</v>
      </c>
      <c r="E159" s="115" t="s">
        <v>374</v>
      </c>
      <c r="F159" s="115" t="s">
        <v>375</v>
      </c>
      <c r="G159" s="19"/>
      <c r="H159" s="21"/>
      <c r="I159" s="9"/>
      <c r="J159" s="9"/>
      <c r="K159" s="9"/>
      <c r="L159" s="424"/>
      <c r="M159" s="235"/>
      <c r="N159" s="235"/>
      <c r="O159" s="236"/>
      <c r="P159" s="235"/>
      <c r="Q159" s="234"/>
      <c r="R159" s="234"/>
      <c r="S159" s="234"/>
      <c r="T159" s="234"/>
      <c r="U159" s="234"/>
      <c r="V159" s="234"/>
      <c r="W159" s="234"/>
      <c r="X159" s="234"/>
    </row>
    <row r="160" s="3" customFormat="1" ht="17.5" spans="1:24">
      <c r="A160" s="117"/>
      <c r="B160" s="35"/>
      <c r="C160" s="37"/>
      <c r="D160" s="36"/>
      <c r="E160" s="37" t="s">
        <v>376</v>
      </c>
      <c r="F160" s="37" t="s">
        <v>703</v>
      </c>
      <c r="G160" s="2"/>
      <c r="H160" s="181">
        <v>1</v>
      </c>
      <c r="I160" s="181">
        <v>1</v>
      </c>
      <c r="J160" s="181">
        <v>0</v>
      </c>
      <c r="K160" s="181">
        <v>0</v>
      </c>
      <c r="L160" s="181" t="s">
        <v>181</v>
      </c>
      <c r="M160" s="181" t="s">
        <v>181</v>
      </c>
      <c r="N160" s="181" t="s">
        <v>181</v>
      </c>
      <c r="O160" s="181" t="s">
        <v>181</v>
      </c>
      <c r="P160" s="181" t="s">
        <v>181</v>
      </c>
      <c r="Q160" s="181" t="s">
        <v>181</v>
      </c>
      <c r="R160" s="181" t="s">
        <v>181</v>
      </c>
      <c r="S160" s="148" t="s">
        <v>181</v>
      </c>
      <c r="T160" s="148" t="s">
        <v>181</v>
      </c>
      <c r="U160" s="222" t="s">
        <v>181</v>
      </c>
      <c r="V160" s="222">
        <v>0.5</v>
      </c>
      <c r="W160" s="148" t="s">
        <v>181</v>
      </c>
      <c r="X160" s="222" t="s">
        <v>181</v>
      </c>
    </row>
    <row r="161" s="16" customFormat="1" ht="17.5" spans="1:53">
      <c r="A161" s="118">
        <f>A159</f>
        <v>608</v>
      </c>
      <c r="B161" s="40" t="s">
        <v>369</v>
      </c>
      <c r="C161" s="42" t="s">
        <v>370</v>
      </c>
      <c r="D161" s="114" t="s">
        <v>129</v>
      </c>
      <c r="E161" s="69" t="s">
        <v>376</v>
      </c>
      <c r="F161" s="42" t="s">
        <v>382</v>
      </c>
      <c r="G161" s="1"/>
      <c r="H161" s="182">
        <v>1</v>
      </c>
      <c r="I161" s="182">
        <v>1</v>
      </c>
      <c r="J161" s="182">
        <v>0</v>
      </c>
      <c r="K161" s="182">
        <v>0</v>
      </c>
      <c r="L161" s="182">
        <f>H161+I161*2+J161*4+K161*8</f>
        <v>3</v>
      </c>
      <c r="M161" s="424">
        <v>150</v>
      </c>
      <c r="N161" s="424">
        <v>800</v>
      </c>
      <c r="O161" s="467">
        <v>500</v>
      </c>
      <c r="P161" s="424">
        <v>100</v>
      </c>
      <c r="Q161" s="195">
        <v>800</v>
      </c>
      <c r="R161" s="195">
        <v>10</v>
      </c>
      <c r="S161" s="195">
        <v>0</v>
      </c>
      <c r="T161" s="195">
        <v>0</v>
      </c>
      <c r="U161" s="195">
        <v>0</v>
      </c>
      <c r="V161" s="171">
        <v>0.5</v>
      </c>
      <c r="W161" s="195">
        <v>3</v>
      </c>
      <c r="X161" s="195">
        <v>5</v>
      </c>
      <c r="Y161" s="195"/>
      <c r="Z161" s="195"/>
      <c r="AA161" s="171"/>
      <c r="AB161" s="171"/>
      <c r="AC161" s="171"/>
      <c r="AD161" s="171"/>
      <c r="AE161" s="171"/>
      <c r="AF161" s="171"/>
      <c r="AG161" s="171"/>
      <c r="AH161" s="195"/>
      <c r="AI161" s="171"/>
      <c r="AJ161" s="195"/>
      <c r="AK161" s="171"/>
      <c r="AL161" s="171"/>
      <c r="AM161" s="195"/>
      <c r="AN161" s="171"/>
      <c r="AO161" s="195"/>
      <c r="AP161" s="195"/>
      <c r="AQ161" s="171"/>
      <c r="AR161" s="171"/>
      <c r="AS161" s="171"/>
      <c r="AT161" s="171"/>
      <c r="AU161" s="171"/>
      <c r="AV161" s="171"/>
      <c r="AW161" s="171"/>
      <c r="AX161" s="195"/>
      <c r="AY161" s="171"/>
      <c r="AZ161" s="198"/>
      <c r="BA161" s="198"/>
    </row>
    <row r="162" s="2" customFormat="1" ht="17.5" spans="1:24">
      <c r="A162" s="422"/>
      <c r="B162" s="35"/>
      <c r="C162" s="422"/>
      <c r="D162" s="422"/>
      <c r="E162" s="34" t="s">
        <v>383</v>
      </c>
      <c r="F162" s="34" t="s">
        <v>384</v>
      </c>
      <c r="G162" s="458"/>
      <c r="H162" s="117">
        <v>1</v>
      </c>
      <c r="I162" s="117"/>
      <c r="J162" s="117"/>
      <c r="K162" s="117"/>
      <c r="L162" s="429">
        <f>H162+I162*2+J162*4+K162*8</f>
        <v>1</v>
      </c>
      <c r="M162" s="394" t="s">
        <v>181</v>
      </c>
      <c r="N162" s="394" t="s">
        <v>181</v>
      </c>
      <c r="O162" s="394" t="s">
        <v>181</v>
      </c>
      <c r="P162" s="394" t="s">
        <v>181</v>
      </c>
      <c r="Q162" s="440" t="s">
        <v>181</v>
      </c>
      <c r="R162" s="440" t="s">
        <v>181</v>
      </c>
      <c r="S162" s="394" t="s">
        <v>181</v>
      </c>
      <c r="T162" s="394" t="s">
        <v>181</v>
      </c>
      <c r="U162" s="394" t="s">
        <v>181</v>
      </c>
      <c r="V162" s="394" t="s">
        <v>181</v>
      </c>
      <c r="W162" s="394" t="s">
        <v>181</v>
      </c>
      <c r="X162" s="394" t="s">
        <v>181</v>
      </c>
    </row>
    <row r="163" ht="17.5" spans="1:24">
      <c r="A163" s="31">
        <f>A155</f>
        <v>608</v>
      </c>
      <c r="B163" s="113" t="s">
        <v>385</v>
      </c>
      <c r="C163" s="31" t="s">
        <v>384</v>
      </c>
      <c r="D163" s="41" t="s">
        <v>109</v>
      </c>
      <c r="E163" s="42" t="s">
        <v>383</v>
      </c>
      <c r="F163" s="42" t="s">
        <v>384</v>
      </c>
      <c r="G163" s="19"/>
      <c r="H163" s="21">
        <v>1</v>
      </c>
      <c r="I163" s="21">
        <v>1</v>
      </c>
      <c r="J163" s="21">
        <v>0</v>
      </c>
      <c r="K163" s="21">
        <v>0</v>
      </c>
      <c r="L163" s="424">
        <f>H163+I163*2+J163*4+K163*8</f>
        <v>3</v>
      </c>
      <c r="M163" s="235">
        <f>M155</f>
        <v>150</v>
      </c>
      <c r="N163" s="235">
        <f>N155</f>
        <v>800</v>
      </c>
      <c r="O163" s="236">
        <f>O155</f>
        <v>500</v>
      </c>
      <c r="P163" s="235">
        <f>P155</f>
        <v>100</v>
      </c>
      <c r="Q163" s="234">
        <f>Q155</f>
        <v>800</v>
      </c>
      <c r="R163" s="234">
        <v>10</v>
      </c>
      <c r="S163" s="234">
        <v>0</v>
      </c>
      <c r="T163" s="234">
        <v>0</v>
      </c>
      <c r="U163" s="234">
        <v>0</v>
      </c>
      <c r="V163" s="234">
        <v>0.7</v>
      </c>
      <c r="W163" s="234">
        <v>3</v>
      </c>
      <c r="X163" s="234">
        <v>5</v>
      </c>
    </row>
    <row r="164" s="3" customFormat="1" ht="17.5" spans="1:24">
      <c r="A164" s="117"/>
      <c r="B164" s="35"/>
      <c r="C164" s="49"/>
      <c r="D164" s="36"/>
      <c r="E164" s="37"/>
      <c r="F164" s="37"/>
      <c r="G164" s="2"/>
      <c r="H164" s="49"/>
      <c r="I164" s="49"/>
      <c r="J164" s="49"/>
      <c r="K164" s="49"/>
      <c r="L164" s="232"/>
      <c r="M164" s="232"/>
      <c r="N164" s="232"/>
      <c r="O164" s="233"/>
      <c r="P164" s="232"/>
      <c r="Q164" s="148"/>
      <c r="R164" s="148"/>
      <c r="S164" s="148"/>
      <c r="T164" s="148"/>
      <c r="U164" s="148"/>
      <c r="V164" s="148"/>
      <c r="W164" s="148"/>
      <c r="X164" s="148"/>
    </row>
    <row r="165" customFormat="1" ht="17.5" spans="1:24">
      <c r="A165" s="118">
        <f>A157</f>
        <v>608</v>
      </c>
      <c r="B165" s="113"/>
      <c r="C165" s="9" t="s">
        <v>384</v>
      </c>
      <c r="D165" s="114" t="s">
        <v>120</v>
      </c>
      <c r="E165" s="115" t="s">
        <v>386</v>
      </c>
      <c r="F165" s="115" t="s">
        <v>387</v>
      </c>
      <c r="G165" s="19"/>
      <c r="H165" s="21"/>
      <c r="I165" s="21"/>
      <c r="J165" s="21"/>
      <c r="K165" s="21"/>
      <c r="L165" s="424"/>
      <c r="M165" s="235"/>
      <c r="N165" s="235"/>
      <c r="O165" s="236"/>
      <c r="P165" s="235"/>
      <c r="Q165" s="234"/>
      <c r="R165" s="234"/>
      <c r="S165" s="234"/>
      <c r="T165" s="234"/>
      <c r="U165" s="234"/>
      <c r="V165" s="234"/>
      <c r="W165" s="234"/>
      <c r="X165" s="234"/>
    </row>
    <row r="166" s="3" customFormat="1" ht="17.5" spans="1:24">
      <c r="A166" s="117"/>
      <c r="B166" s="35"/>
      <c r="C166" s="49"/>
      <c r="D166" s="36"/>
      <c r="E166" s="37"/>
      <c r="F166" s="37"/>
      <c r="G166" s="2"/>
      <c r="H166" s="49">
        <v>1</v>
      </c>
      <c r="I166" s="49">
        <v>1</v>
      </c>
      <c r="J166" s="49">
        <v>0</v>
      </c>
      <c r="K166" s="49">
        <v>0</v>
      </c>
      <c r="L166" s="232">
        <v>3</v>
      </c>
      <c r="M166" s="232"/>
      <c r="N166" s="232"/>
      <c r="O166" s="233"/>
      <c r="P166" s="232"/>
      <c r="Q166" s="148"/>
      <c r="R166" s="148"/>
      <c r="S166" s="148"/>
      <c r="T166" s="148"/>
      <c r="U166" s="148"/>
      <c r="V166" s="148"/>
      <c r="W166" s="148"/>
      <c r="X166" s="148"/>
    </row>
    <row r="167" s="18" customFormat="1" ht="17.5" spans="1:24">
      <c r="A167" s="183">
        <f>A165</f>
        <v>608</v>
      </c>
      <c r="B167" s="184" t="s">
        <v>385</v>
      </c>
      <c r="C167" s="185" t="s">
        <v>384</v>
      </c>
      <c r="D167" s="186" t="s">
        <v>126</v>
      </c>
      <c r="E167" s="187" t="s">
        <v>391</v>
      </c>
      <c r="F167" s="187" t="s">
        <v>392</v>
      </c>
      <c r="G167" s="20"/>
      <c r="H167" s="20">
        <v>1</v>
      </c>
      <c r="I167" s="20">
        <v>1</v>
      </c>
      <c r="J167" s="20">
        <v>0</v>
      </c>
      <c r="K167" s="20">
        <v>0</v>
      </c>
      <c r="L167" s="20">
        <f>H167+I167*2+J167*4+K167*8</f>
        <v>3</v>
      </c>
      <c r="M167" s="20">
        <f>M163</f>
        <v>150</v>
      </c>
      <c r="N167" s="20">
        <f>N163</f>
        <v>800</v>
      </c>
      <c r="O167" s="20">
        <f>O163</f>
        <v>500</v>
      </c>
      <c r="P167" s="20">
        <f>P163</f>
        <v>100</v>
      </c>
      <c r="Q167" s="20">
        <f>Q163</f>
        <v>800</v>
      </c>
      <c r="R167" s="20">
        <v>10</v>
      </c>
      <c r="S167" s="20">
        <v>0</v>
      </c>
      <c r="T167" s="20">
        <v>0</v>
      </c>
      <c r="U167" s="20">
        <v>0</v>
      </c>
      <c r="V167" s="20">
        <v>0.7</v>
      </c>
      <c r="W167" s="20">
        <v>3</v>
      </c>
      <c r="X167" s="20">
        <v>5</v>
      </c>
    </row>
    <row r="168" s="2" customFormat="1" ht="17.5" spans="1:24">
      <c r="A168" s="422"/>
      <c r="B168" s="35"/>
      <c r="C168" s="422"/>
      <c r="D168" s="422"/>
      <c r="E168" s="34" t="s">
        <v>162</v>
      </c>
      <c r="F168" s="34" t="s">
        <v>181</v>
      </c>
      <c r="G168" s="458"/>
      <c r="H168" s="117">
        <v>1</v>
      </c>
      <c r="I168" s="117">
        <v>1</v>
      </c>
      <c r="J168" s="117">
        <v>0</v>
      </c>
      <c r="K168" s="117">
        <v>0</v>
      </c>
      <c r="L168" s="429">
        <f>H168+I168*2+J168*4+K168*8</f>
        <v>3</v>
      </c>
      <c r="M168" s="394">
        <f>M155</f>
        <v>150</v>
      </c>
      <c r="N168" s="394">
        <f>N155</f>
        <v>800</v>
      </c>
      <c r="O168" s="394">
        <f>O155</f>
        <v>500</v>
      </c>
      <c r="P168" s="394">
        <f>P155</f>
        <v>100</v>
      </c>
      <c r="Q168" s="440">
        <f>Q155</f>
        <v>800</v>
      </c>
      <c r="R168" s="440">
        <v>10</v>
      </c>
      <c r="S168" s="394">
        <v>0</v>
      </c>
      <c r="T168" s="394">
        <v>0</v>
      </c>
      <c r="U168" s="394">
        <v>0</v>
      </c>
      <c r="V168" s="394">
        <v>0.6</v>
      </c>
      <c r="W168" s="394">
        <v>3</v>
      </c>
      <c r="X168" s="394">
        <v>5</v>
      </c>
    </row>
    <row r="169" ht="17.5" spans="1:24">
      <c r="A169" s="31">
        <f>A163</f>
        <v>608</v>
      </c>
      <c r="B169" s="40" t="s">
        <v>393</v>
      </c>
      <c r="C169" s="31" t="s">
        <v>394</v>
      </c>
      <c r="D169" s="41" t="s">
        <v>109</v>
      </c>
      <c r="E169" s="42" t="s">
        <v>395</v>
      </c>
      <c r="F169" s="42" t="s">
        <v>396</v>
      </c>
      <c r="G169" s="19"/>
      <c r="H169" s="21">
        <v>1</v>
      </c>
      <c r="I169" s="21">
        <v>1</v>
      </c>
      <c r="J169" s="21">
        <v>0</v>
      </c>
      <c r="K169" s="21">
        <v>0</v>
      </c>
      <c r="L169" s="424">
        <f>H169+I169*2+J169*4+K169*8</f>
        <v>3</v>
      </c>
      <c r="M169" s="235">
        <f>M167</f>
        <v>150</v>
      </c>
      <c r="N169" s="235">
        <f>N167</f>
        <v>800</v>
      </c>
      <c r="O169" s="236">
        <f>O167</f>
        <v>500</v>
      </c>
      <c r="P169" s="235">
        <f>P167</f>
        <v>100</v>
      </c>
      <c r="Q169" s="234">
        <f>Q167</f>
        <v>800</v>
      </c>
      <c r="R169" s="234">
        <v>10</v>
      </c>
      <c r="S169" s="234">
        <v>0</v>
      </c>
      <c r="T169" s="234">
        <v>0</v>
      </c>
      <c r="U169" s="234">
        <v>0</v>
      </c>
      <c r="V169" s="234">
        <v>0.6</v>
      </c>
      <c r="W169" s="234">
        <v>3</v>
      </c>
      <c r="X169" s="234">
        <v>5</v>
      </c>
    </row>
    <row r="170" s="3" customFormat="1" ht="17.5" spans="1:24">
      <c r="A170" s="34"/>
      <c r="B170" s="35"/>
      <c r="C170" s="34"/>
      <c r="D170" s="36"/>
      <c r="E170" s="37"/>
      <c r="F170" s="34"/>
      <c r="G170" s="2"/>
      <c r="H170" s="49"/>
      <c r="I170" s="49"/>
      <c r="J170" s="49"/>
      <c r="K170" s="49"/>
      <c r="L170" s="232"/>
      <c r="M170" s="232"/>
      <c r="N170" s="232"/>
      <c r="O170" s="233"/>
      <c r="P170" s="232"/>
      <c r="Q170" s="148"/>
      <c r="R170" s="148"/>
      <c r="S170" s="148"/>
      <c r="T170" s="148"/>
      <c r="U170" s="148"/>
      <c r="V170" s="148"/>
      <c r="W170" s="148"/>
      <c r="X170" s="148"/>
    </row>
    <row r="171" customFormat="1" ht="17.5" spans="1:24">
      <c r="A171" s="48">
        <f>A165</f>
        <v>608</v>
      </c>
      <c r="B171" s="40"/>
      <c r="C171" s="31" t="s">
        <v>394</v>
      </c>
      <c r="D171" s="41" t="s">
        <v>120</v>
      </c>
      <c r="E171" s="42" t="s">
        <v>397</v>
      </c>
      <c r="F171" s="42" t="s">
        <v>398</v>
      </c>
      <c r="G171" s="19"/>
      <c r="H171" s="21"/>
      <c r="I171" s="21"/>
      <c r="J171" s="21"/>
      <c r="K171" s="21"/>
      <c r="L171" s="424"/>
      <c r="M171" s="235"/>
      <c r="N171" s="235"/>
      <c r="O171" s="236"/>
      <c r="P171" s="235"/>
      <c r="Q171" s="234"/>
      <c r="R171" s="234"/>
      <c r="S171" s="234"/>
      <c r="T171" s="234"/>
      <c r="U171" s="234"/>
      <c r="V171" s="234"/>
      <c r="W171" s="234"/>
      <c r="X171" s="234"/>
    </row>
    <row r="172" s="3" customFormat="1" ht="17.5" spans="1:24">
      <c r="A172" s="34"/>
      <c r="B172" s="35"/>
      <c r="C172" s="34"/>
      <c r="D172" s="36"/>
      <c r="E172" s="37"/>
      <c r="F172" s="34"/>
      <c r="G172" s="2"/>
      <c r="H172" s="49"/>
      <c r="I172" s="49"/>
      <c r="J172" s="49"/>
      <c r="K172" s="49"/>
      <c r="L172" s="232"/>
      <c r="M172" s="232"/>
      <c r="N172" s="232"/>
      <c r="O172" s="233"/>
      <c r="P172" s="232"/>
      <c r="Q172" s="148"/>
      <c r="R172" s="148"/>
      <c r="S172" s="148"/>
      <c r="T172" s="148"/>
      <c r="U172" s="148"/>
      <c r="V172" s="148"/>
      <c r="W172" s="148"/>
      <c r="X172" s="148"/>
    </row>
    <row r="173" customFormat="1" ht="17.5" spans="1:24">
      <c r="A173" s="48">
        <f t="shared" ref="A173" si="39">A169</f>
        <v>608</v>
      </c>
      <c r="B173" s="40"/>
      <c r="C173" s="31" t="s">
        <v>394</v>
      </c>
      <c r="D173" s="41" t="s">
        <v>126</v>
      </c>
      <c r="E173" s="42" t="s">
        <v>399</v>
      </c>
      <c r="F173" s="42" t="s">
        <v>400</v>
      </c>
      <c r="G173" s="19"/>
      <c r="H173" s="21"/>
      <c r="I173" s="21"/>
      <c r="J173" s="21"/>
      <c r="K173" s="21"/>
      <c r="L173" s="424"/>
      <c r="M173" s="235"/>
      <c r="N173" s="235"/>
      <c r="O173" s="236"/>
      <c r="P173" s="235"/>
      <c r="Q173" s="234"/>
      <c r="R173" s="234"/>
      <c r="S173" s="234"/>
      <c r="T173" s="234"/>
      <c r="U173" s="234"/>
      <c r="V173" s="234"/>
      <c r="W173" s="234"/>
      <c r="X173" s="234"/>
    </row>
    <row r="174" s="2" customFormat="1" ht="17.5" spans="1:24">
      <c r="A174" s="422"/>
      <c r="B174" s="35"/>
      <c r="C174" s="422"/>
      <c r="D174" s="422"/>
      <c r="E174" s="34" t="s">
        <v>417</v>
      </c>
      <c r="F174" s="34" t="s">
        <v>402</v>
      </c>
      <c r="G174" s="458"/>
      <c r="H174" s="117">
        <v>1</v>
      </c>
      <c r="I174" s="117">
        <v>1</v>
      </c>
      <c r="J174" s="117">
        <v>0</v>
      </c>
      <c r="K174" s="117">
        <v>0</v>
      </c>
      <c r="L174" s="429">
        <f t="shared" ref="L174:L181" si="40">H174+I174*2+J174*4+K174*8</f>
        <v>3</v>
      </c>
      <c r="M174" s="395" t="s">
        <v>987</v>
      </c>
      <c r="N174" s="394" t="s">
        <v>993</v>
      </c>
      <c r="O174" s="394"/>
      <c r="P174" s="394"/>
      <c r="Q174" s="440"/>
      <c r="R174" s="440"/>
      <c r="S174" s="394"/>
      <c r="T174" s="394"/>
      <c r="U174" s="394"/>
      <c r="V174" s="395" t="s">
        <v>987</v>
      </c>
      <c r="W174" s="394"/>
      <c r="X174" s="394"/>
    </row>
    <row r="175" ht="17.5" spans="1:24">
      <c r="A175" s="31">
        <f>A169</f>
        <v>608</v>
      </c>
      <c r="B175" s="40" t="s">
        <v>409</v>
      </c>
      <c r="C175" s="31" t="s">
        <v>410</v>
      </c>
      <c r="D175" s="41" t="s">
        <v>109</v>
      </c>
      <c r="E175" s="42" t="s">
        <v>411</v>
      </c>
      <c r="F175" s="42" t="s">
        <v>412</v>
      </c>
      <c r="G175" s="19"/>
      <c r="H175" s="21">
        <v>1</v>
      </c>
      <c r="I175" s="21">
        <v>1</v>
      </c>
      <c r="J175" s="21">
        <v>0</v>
      </c>
      <c r="K175" s="21">
        <v>0</v>
      </c>
      <c r="L175" s="424">
        <f t="shared" si="40"/>
        <v>3</v>
      </c>
      <c r="M175" s="235">
        <f>M169</f>
        <v>150</v>
      </c>
      <c r="N175" s="235">
        <f>N169</f>
        <v>800</v>
      </c>
      <c r="O175" s="236">
        <f>O169</f>
        <v>500</v>
      </c>
      <c r="P175" s="235">
        <f>P169</f>
        <v>100</v>
      </c>
      <c r="Q175" s="234">
        <f>Q169</f>
        <v>800</v>
      </c>
      <c r="R175" s="234">
        <v>10</v>
      </c>
      <c r="S175" s="234">
        <v>0</v>
      </c>
      <c r="T175" s="234">
        <v>0</v>
      </c>
      <c r="U175" s="234">
        <v>0</v>
      </c>
      <c r="V175" s="234">
        <v>0.5</v>
      </c>
      <c r="W175" s="234">
        <v>3</v>
      </c>
      <c r="X175" s="234">
        <v>5</v>
      </c>
    </row>
    <row r="176" s="6" customFormat="1" ht="17.5" spans="1:24">
      <c r="A176" s="62"/>
      <c r="B176" s="63"/>
      <c r="C176" s="62"/>
      <c r="D176" s="64"/>
      <c r="E176" s="65" t="s">
        <v>413</v>
      </c>
      <c r="F176" s="65" t="s">
        <v>414</v>
      </c>
      <c r="G176" s="425"/>
      <c r="H176" s="8">
        <v>1</v>
      </c>
      <c r="I176" s="8">
        <v>1</v>
      </c>
      <c r="J176" s="8">
        <v>0</v>
      </c>
      <c r="K176" s="8">
        <v>0</v>
      </c>
      <c r="L176" s="238">
        <f t="shared" si="40"/>
        <v>3</v>
      </c>
      <c r="M176" s="425"/>
      <c r="N176" s="425"/>
      <c r="O176" s="425"/>
      <c r="P176" s="425"/>
      <c r="Q176" s="313"/>
      <c r="R176" s="313"/>
      <c r="S176" s="313"/>
      <c r="T176" s="313"/>
      <c r="U176" s="313"/>
      <c r="V176" s="313"/>
      <c r="W176" s="313"/>
      <c r="X176" s="313"/>
    </row>
    <row r="177" ht="17.5" spans="1:24">
      <c r="A177" s="31">
        <f>A175</f>
        <v>608</v>
      </c>
      <c r="B177" s="40" t="s">
        <v>409</v>
      </c>
      <c r="C177" s="31" t="s">
        <v>410</v>
      </c>
      <c r="D177" s="41" t="s">
        <v>120</v>
      </c>
      <c r="E177" s="42" t="s">
        <v>415</v>
      </c>
      <c r="F177" s="42" t="s">
        <v>416</v>
      </c>
      <c r="G177" s="19"/>
      <c r="H177" s="21">
        <v>1</v>
      </c>
      <c r="I177" s="21">
        <v>1</v>
      </c>
      <c r="J177" s="21">
        <v>0</v>
      </c>
      <c r="K177" s="21">
        <v>0</v>
      </c>
      <c r="L177" s="424">
        <f t="shared" si="40"/>
        <v>3</v>
      </c>
      <c r="M177" s="235">
        <f>M175</f>
        <v>150</v>
      </c>
      <c r="N177" s="235">
        <f>N175</f>
        <v>800</v>
      </c>
      <c r="O177" s="236">
        <f>O175</f>
        <v>500</v>
      </c>
      <c r="P177" s="235">
        <f>P175</f>
        <v>100</v>
      </c>
      <c r="Q177" s="234">
        <f>Q175</f>
        <v>800</v>
      </c>
      <c r="R177" s="234">
        <v>10</v>
      </c>
      <c r="S177" s="234">
        <v>0</v>
      </c>
      <c r="T177" s="234">
        <v>0</v>
      </c>
      <c r="U177" s="234">
        <v>0</v>
      </c>
      <c r="V177" s="234">
        <v>0.7</v>
      </c>
      <c r="W177" s="234">
        <v>3</v>
      </c>
      <c r="X177" s="234">
        <v>5</v>
      </c>
    </row>
    <row r="178" s="2" customFormat="1" ht="17.5" spans="1:24">
      <c r="A178" s="422"/>
      <c r="B178" s="35"/>
      <c r="C178" s="422"/>
      <c r="D178" s="422"/>
      <c r="E178" s="34" t="s">
        <v>417</v>
      </c>
      <c r="F178" s="34" t="s">
        <v>994</v>
      </c>
      <c r="G178" s="458"/>
      <c r="H178" s="117">
        <v>1</v>
      </c>
      <c r="I178" s="117">
        <v>1</v>
      </c>
      <c r="J178" s="117">
        <v>0</v>
      </c>
      <c r="K178" s="117">
        <v>0</v>
      </c>
      <c r="L178" s="429">
        <f t="shared" si="40"/>
        <v>3</v>
      </c>
      <c r="M178" s="395" t="s">
        <v>987</v>
      </c>
      <c r="N178" s="394" t="s">
        <v>993</v>
      </c>
      <c r="O178" s="394"/>
      <c r="P178" s="394"/>
      <c r="Q178" s="440"/>
      <c r="R178" s="440"/>
      <c r="S178" s="394"/>
      <c r="T178" s="394"/>
      <c r="U178" s="394"/>
      <c r="V178" s="395" t="s">
        <v>987</v>
      </c>
      <c r="W178" s="394"/>
      <c r="X178" s="394"/>
    </row>
    <row r="179" ht="17.5" spans="1:24">
      <c r="A179" s="31">
        <f t="shared" ref="A179:A183" si="41">A177</f>
        <v>608</v>
      </c>
      <c r="B179" s="40" t="s">
        <v>409</v>
      </c>
      <c r="C179" s="31" t="s">
        <v>410</v>
      </c>
      <c r="D179" s="41" t="s">
        <v>126</v>
      </c>
      <c r="E179" s="42" t="s">
        <v>422</v>
      </c>
      <c r="F179" s="42" t="s">
        <v>423</v>
      </c>
      <c r="G179" s="19"/>
      <c r="H179" s="21">
        <v>1</v>
      </c>
      <c r="I179" s="21">
        <v>1</v>
      </c>
      <c r="J179" s="21">
        <v>0</v>
      </c>
      <c r="K179" s="21">
        <v>0</v>
      </c>
      <c r="L179" s="424">
        <f t="shared" si="40"/>
        <v>3</v>
      </c>
      <c r="M179" s="235">
        <f>M177</f>
        <v>150</v>
      </c>
      <c r="N179" s="235">
        <f>N177</f>
        <v>800</v>
      </c>
      <c r="O179" s="236">
        <f>O177</f>
        <v>500</v>
      </c>
      <c r="P179" s="235">
        <f>P177</f>
        <v>100</v>
      </c>
      <c r="Q179" s="234">
        <f>Q177</f>
        <v>800</v>
      </c>
      <c r="R179" s="234">
        <v>10</v>
      </c>
      <c r="S179" s="234">
        <v>0</v>
      </c>
      <c r="T179" s="234">
        <v>0</v>
      </c>
      <c r="U179" s="234">
        <v>0</v>
      </c>
      <c r="V179" s="234">
        <v>0.5</v>
      </c>
      <c r="W179" s="234">
        <v>3</v>
      </c>
      <c r="X179" s="234">
        <v>5</v>
      </c>
    </row>
    <row r="180" s="2" customFormat="1" ht="17.5" spans="1:24">
      <c r="A180" s="422"/>
      <c r="B180" s="35"/>
      <c r="C180" s="422"/>
      <c r="D180" s="422"/>
      <c r="E180" s="34" t="s">
        <v>417</v>
      </c>
      <c r="F180" s="34" t="s">
        <v>995</v>
      </c>
      <c r="G180" s="458"/>
      <c r="H180" s="117">
        <v>1</v>
      </c>
      <c r="I180" s="117">
        <v>1</v>
      </c>
      <c r="J180" s="117">
        <v>0</v>
      </c>
      <c r="K180" s="117">
        <v>0</v>
      </c>
      <c r="L180" s="429">
        <f t="shared" si="40"/>
        <v>3</v>
      </c>
      <c r="M180" s="395" t="s">
        <v>987</v>
      </c>
      <c r="N180" s="394" t="s">
        <v>993</v>
      </c>
      <c r="O180" s="394"/>
      <c r="P180" s="394"/>
      <c r="Q180" s="440"/>
      <c r="R180" s="440"/>
      <c r="S180" s="394"/>
      <c r="T180" s="394"/>
      <c r="U180" s="394"/>
      <c r="V180" s="395" t="s">
        <v>987</v>
      </c>
      <c r="W180" s="394"/>
      <c r="X180" s="394"/>
    </row>
    <row r="181" ht="17.5" spans="1:24">
      <c r="A181" s="31">
        <f t="shared" si="41"/>
        <v>608</v>
      </c>
      <c r="B181" s="40" t="s">
        <v>409</v>
      </c>
      <c r="C181" s="31" t="s">
        <v>410</v>
      </c>
      <c r="D181" s="41" t="s">
        <v>129</v>
      </c>
      <c r="E181" s="42" t="s">
        <v>425</v>
      </c>
      <c r="F181" s="42" t="s">
        <v>426</v>
      </c>
      <c r="G181" s="19"/>
      <c r="H181" s="21">
        <v>1</v>
      </c>
      <c r="I181" s="21">
        <v>1</v>
      </c>
      <c r="J181" s="21">
        <v>0</v>
      </c>
      <c r="K181" s="21">
        <v>0</v>
      </c>
      <c r="L181" s="424">
        <f t="shared" si="40"/>
        <v>3</v>
      </c>
      <c r="M181" s="235">
        <f>M179</f>
        <v>150</v>
      </c>
      <c r="N181" s="235">
        <f>N179</f>
        <v>800</v>
      </c>
      <c r="O181" s="236">
        <f>O179</f>
        <v>500</v>
      </c>
      <c r="P181" s="235">
        <f>P179</f>
        <v>100</v>
      </c>
      <c r="Q181" s="234">
        <f>Q179</f>
        <v>800</v>
      </c>
      <c r="R181" s="234">
        <v>10</v>
      </c>
      <c r="S181" s="234">
        <v>0</v>
      </c>
      <c r="T181" s="234">
        <v>0</v>
      </c>
      <c r="U181" s="234">
        <v>0</v>
      </c>
      <c r="V181" s="234">
        <v>0.5</v>
      </c>
      <c r="W181" s="234">
        <v>3</v>
      </c>
      <c r="X181" s="234">
        <v>5</v>
      </c>
    </row>
    <row r="182" s="3" customFormat="1" ht="17.5" spans="1:24">
      <c r="A182" s="45"/>
      <c r="B182" s="35"/>
      <c r="C182" s="34"/>
      <c r="D182" s="36"/>
      <c r="E182" s="37"/>
      <c r="F182" s="37"/>
      <c r="G182" s="2"/>
      <c r="H182" s="49"/>
      <c r="I182" s="49"/>
      <c r="J182" s="49"/>
      <c r="K182" s="49"/>
      <c r="L182" s="232"/>
      <c r="M182" s="232"/>
      <c r="N182" s="232"/>
      <c r="O182" s="233"/>
      <c r="P182" s="232"/>
      <c r="Q182" s="148"/>
      <c r="R182" s="148"/>
      <c r="S182" s="148"/>
      <c r="T182" s="148"/>
      <c r="U182" s="148"/>
      <c r="V182" s="148"/>
      <c r="W182" s="148"/>
      <c r="X182" s="148"/>
    </row>
    <row r="183" customFormat="1" ht="17.5" spans="1:24">
      <c r="A183" s="48">
        <f t="shared" si="41"/>
        <v>608</v>
      </c>
      <c r="B183" s="40"/>
      <c r="C183" s="31" t="s">
        <v>410</v>
      </c>
      <c r="D183" s="41" t="s">
        <v>132</v>
      </c>
      <c r="E183" s="42" t="s">
        <v>427</v>
      </c>
      <c r="F183" s="42" t="s">
        <v>428</v>
      </c>
      <c r="G183" s="19"/>
      <c r="H183" s="21"/>
      <c r="I183" s="21"/>
      <c r="J183" s="21"/>
      <c r="K183" s="21"/>
      <c r="L183" s="424"/>
      <c r="M183" s="235"/>
      <c r="N183" s="235"/>
      <c r="O183" s="236"/>
      <c r="P183" s="235"/>
      <c r="Q183" s="234"/>
      <c r="R183" s="234"/>
      <c r="S183" s="234"/>
      <c r="T183" s="234"/>
      <c r="U183" s="234"/>
      <c r="V183" s="234"/>
      <c r="W183" s="234"/>
      <c r="X183" s="234"/>
    </row>
    <row r="184" s="6" customFormat="1" ht="17.5" spans="1:24">
      <c r="A184" s="62"/>
      <c r="B184" s="63"/>
      <c r="C184" s="62"/>
      <c r="D184" s="64"/>
      <c r="E184" s="65"/>
      <c r="F184" s="65" t="s">
        <v>716</v>
      </c>
      <c r="G184" s="425"/>
      <c r="H184" s="8">
        <v>1</v>
      </c>
      <c r="I184" s="8">
        <v>1</v>
      </c>
      <c r="J184" s="8">
        <v>0</v>
      </c>
      <c r="K184" s="8">
        <v>0</v>
      </c>
      <c r="L184" s="238">
        <f>H184+I184*2+J184*4+K184*8</f>
        <v>3</v>
      </c>
      <c r="M184" s="425"/>
      <c r="N184" s="425"/>
      <c r="O184" s="425"/>
      <c r="P184" s="425"/>
      <c r="Q184" s="313"/>
      <c r="R184" s="313"/>
      <c r="S184" s="313"/>
      <c r="T184" s="313"/>
      <c r="U184" s="313"/>
      <c r="V184" s="313"/>
      <c r="W184" s="313"/>
      <c r="X184" s="313"/>
    </row>
    <row r="185" ht="17.5" spans="1:24">
      <c r="A185" s="31">
        <f>A181</f>
        <v>608</v>
      </c>
      <c r="B185" s="40" t="s">
        <v>432</v>
      </c>
      <c r="C185" s="31" t="s">
        <v>433</v>
      </c>
      <c r="D185" s="41" t="s">
        <v>109</v>
      </c>
      <c r="E185" s="42" t="s">
        <v>434</v>
      </c>
      <c r="F185" s="42" t="s">
        <v>435</v>
      </c>
      <c r="G185" s="19"/>
      <c r="H185" s="21">
        <v>1</v>
      </c>
      <c r="I185" s="21">
        <v>1</v>
      </c>
      <c r="J185" s="21">
        <v>0</v>
      </c>
      <c r="K185" s="21">
        <v>0</v>
      </c>
      <c r="L185" s="424">
        <f>H185+I185*2+J185*4+K185*8</f>
        <v>3</v>
      </c>
      <c r="M185" s="235">
        <f>M181</f>
        <v>150</v>
      </c>
      <c r="N185" s="235">
        <f>N181</f>
        <v>800</v>
      </c>
      <c r="O185" s="236">
        <f>O181</f>
        <v>500</v>
      </c>
      <c r="P185" s="235">
        <f>P181</f>
        <v>100</v>
      </c>
      <c r="Q185" s="234">
        <f>Q181</f>
        <v>800</v>
      </c>
      <c r="R185" s="234">
        <v>10</v>
      </c>
      <c r="S185" s="234">
        <v>0</v>
      </c>
      <c r="T185" s="234">
        <v>0</v>
      </c>
      <c r="U185" s="234">
        <v>0</v>
      </c>
      <c r="V185" s="234">
        <v>0.7</v>
      </c>
      <c r="W185" s="234">
        <v>3</v>
      </c>
      <c r="X185" s="234">
        <v>5</v>
      </c>
    </row>
    <row r="186" s="6" customFormat="1" ht="17.5" spans="1:24">
      <c r="A186" s="62"/>
      <c r="B186" s="63"/>
      <c r="C186" s="62"/>
      <c r="D186" s="64"/>
      <c r="E186" s="65"/>
      <c r="F186" s="65" t="s">
        <v>721</v>
      </c>
      <c r="G186" s="425"/>
      <c r="H186" s="8">
        <v>1</v>
      </c>
      <c r="I186" s="8">
        <v>1</v>
      </c>
      <c r="J186" s="8">
        <v>0</v>
      </c>
      <c r="K186" s="8">
        <v>0</v>
      </c>
      <c r="L186" s="238">
        <f>H186+I186*2+J186*4+K186*8</f>
        <v>3</v>
      </c>
      <c r="M186" s="425"/>
      <c r="N186" s="425"/>
      <c r="O186" s="425"/>
      <c r="P186" s="425"/>
      <c r="Q186" s="313"/>
      <c r="R186" s="313"/>
      <c r="S186" s="313"/>
      <c r="T186" s="313"/>
      <c r="U186" s="313"/>
      <c r="V186" s="313"/>
      <c r="W186" s="313"/>
      <c r="X186" s="313"/>
    </row>
    <row r="187" ht="17.5" spans="1:24">
      <c r="A187" s="31">
        <f>A185</f>
        <v>608</v>
      </c>
      <c r="B187" s="40" t="s">
        <v>432</v>
      </c>
      <c r="C187" s="31" t="s">
        <v>439</v>
      </c>
      <c r="D187" s="41" t="s">
        <v>120</v>
      </c>
      <c r="E187" s="42" t="s">
        <v>440</v>
      </c>
      <c r="F187" s="42" t="s">
        <v>441</v>
      </c>
      <c r="G187" s="19"/>
      <c r="H187" s="21">
        <v>1</v>
      </c>
      <c r="I187" s="21">
        <v>1</v>
      </c>
      <c r="J187" s="21">
        <v>0</v>
      </c>
      <c r="K187" s="21">
        <v>0</v>
      </c>
      <c r="L187" s="424">
        <f t="shared" ref="L187:L200" si="42">H187+I187*2+J187*4+K187*8</f>
        <v>3</v>
      </c>
      <c r="M187" s="235">
        <f>M185</f>
        <v>150</v>
      </c>
      <c r="N187" s="235">
        <f>N185</f>
        <v>800</v>
      </c>
      <c r="O187" s="236">
        <f>O185</f>
        <v>500</v>
      </c>
      <c r="P187" s="235">
        <f>P185</f>
        <v>100</v>
      </c>
      <c r="Q187" s="234">
        <f>Q185</f>
        <v>800</v>
      </c>
      <c r="R187" s="234">
        <v>10</v>
      </c>
      <c r="S187" s="234">
        <v>0</v>
      </c>
      <c r="T187" s="234">
        <v>0</v>
      </c>
      <c r="U187" s="234">
        <v>0</v>
      </c>
      <c r="V187" s="234">
        <v>0.7</v>
      </c>
      <c r="W187" s="234">
        <v>3</v>
      </c>
      <c r="X187" s="234">
        <v>5</v>
      </c>
    </row>
    <row r="188" s="6" customFormat="1" ht="17.5" spans="1:24">
      <c r="A188" s="62"/>
      <c r="B188" s="63"/>
      <c r="C188" s="62"/>
      <c r="D188" s="64"/>
      <c r="E188" s="65"/>
      <c r="F188" s="65" t="s">
        <v>722</v>
      </c>
      <c r="G188" s="425"/>
      <c r="H188" s="8">
        <v>1</v>
      </c>
      <c r="I188" s="8">
        <v>1</v>
      </c>
      <c r="J188" s="8">
        <v>0</v>
      </c>
      <c r="K188" s="8">
        <v>0</v>
      </c>
      <c r="L188" s="238">
        <f t="shared" si="42"/>
        <v>3</v>
      </c>
      <c r="M188" s="425"/>
      <c r="N188" s="425"/>
      <c r="O188" s="425"/>
      <c r="P188" s="425"/>
      <c r="Q188" s="313"/>
      <c r="R188" s="313"/>
      <c r="S188" s="313"/>
      <c r="T188" s="313"/>
      <c r="U188" s="313"/>
      <c r="V188" s="313"/>
      <c r="W188" s="313"/>
      <c r="X188" s="313"/>
    </row>
    <row r="189" ht="17.5" spans="1:24">
      <c r="A189" s="31">
        <f>A187</f>
        <v>608</v>
      </c>
      <c r="B189" s="40" t="s">
        <v>432</v>
      </c>
      <c r="C189" s="31" t="s">
        <v>445</v>
      </c>
      <c r="D189" s="41" t="s">
        <v>126</v>
      </c>
      <c r="E189" s="42" t="s">
        <v>446</v>
      </c>
      <c r="F189" s="42" t="s">
        <v>447</v>
      </c>
      <c r="G189" s="19"/>
      <c r="H189" s="21">
        <v>1</v>
      </c>
      <c r="I189" s="21">
        <v>1</v>
      </c>
      <c r="J189" s="21">
        <v>0</v>
      </c>
      <c r="K189" s="21">
        <v>0</v>
      </c>
      <c r="L189" s="424">
        <f t="shared" si="42"/>
        <v>3</v>
      </c>
      <c r="M189" s="235">
        <f t="shared" ref="M189:M197" si="43">M187</f>
        <v>150</v>
      </c>
      <c r="N189" s="235">
        <f t="shared" ref="N189:N197" si="44">N187</f>
        <v>800</v>
      </c>
      <c r="O189" s="236">
        <f t="shared" ref="O189:O197" si="45">O187</f>
        <v>500</v>
      </c>
      <c r="P189" s="235">
        <f t="shared" ref="P189:P197" si="46">P187</f>
        <v>100</v>
      </c>
      <c r="Q189" s="234">
        <f t="shared" ref="Q189:Q197" si="47">Q187</f>
        <v>800</v>
      </c>
      <c r="R189" s="234">
        <v>10</v>
      </c>
      <c r="S189" s="234">
        <v>0</v>
      </c>
      <c r="T189" s="234">
        <v>0</v>
      </c>
      <c r="U189" s="234">
        <v>0</v>
      </c>
      <c r="V189" s="234">
        <v>0.7</v>
      </c>
      <c r="W189" s="234">
        <v>3</v>
      </c>
      <c r="X189" s="234">
        <v>5</v>
      </c>
    </row>
    <row r="190" s="10" customFormat="1" ht="17.5" spans="1:24">
      <c r="A190" s="70"/>
      <c r="B190" s="71"/>
      <c r="C190" s="70"/>
      <c r="D190" s="72"/>
      <c r="E190" s="73" t="s">
        <v>192</v>
      </c>
      <c r="F190" s="73"/>
      <c r="H190" s="204">
        <v>1</v>
      </c>
      <c r="I190" s="204">
        <v>1</v>
      </c>
      <c r="J190" s="204">
        <v>0</v>
      </c>
      <c r="K190" s="204">
        <v>0</v>
      </c>
      <c r="L190" s="204">
        <f t="shared" si="42"/>
        <v>3</v>
      </c>
      <c r="M190" s="455" t="s">
        <v>181</v>
      </c>
      <c r="N190" s="455" t="s">
        <v>181</v>
      </c>
      <c r="O190" s="455" t="s">
        <v>181</v>
      </c>
      <c r="P190" s="455" t="s">
        <v>181</v>
      </c>
      <c r="Q190" s="345" t="s">
        <v>181</v>
      </c>
      <c r="R190" s="345" t="s">
        <v>181</v>
      </c>
      <c r="S190" s="345" t="s">
        <v>181</v>
      </c>
      <c r="T190" s="345" t="s">
        <v>181</v>
      </c>
      <c r="U190" s="345" t="s">
        <v>181</v>
      </c>
      <c r="V190" s="345" t="s">
        <v>181</v>
      </c>
      <c r="W190" s="345" t="s">
        <v>181</v>
      </c>
      <c r="X190" s="345" t="s">
        <v>181</v>
      </c>
    </row>
    <row r="191" ht="17.5" spans="1:24">
      <c r="A191" s="31">
        <f>A189</f>
        <v>608</v>
      </c>
      <c r="B191" s="40" t="s">
        <v>450</v>
      </c>
      <c r="C191" s="31" t="s">
        <v>451</v>
      </c>
      <c r="D191" s="41" t="s">
        <v>109</v>
      </c>
      <c r="E191" s="42" t="s">
        <v>452</v>
      </c>
      <c r="F191" s="31" t="s">
        <v>451</v>
      </c>
      <c r="G191" s="19"/>
      <c r="H191" s="21">
        <v>1</v>
      </c>
      <c r="I191" s="21">
        <v>1</v>
      </c>
      <c r="J191" s="21">
        <v>0</v>
      </c>
      <c r="K191" s="21">
        <v>0</v>
      </c>
      <c r="L191" s="424">
        <f t="shared" si="42"/>
        <v>3</v>
      </c>
      <c r="M191" s="235">
        <f t="shared" si="43"/>
        <v>150</v>
      </c>
      <c r="N191" s="235">
        <f t="shared" si="44"/>
        <v>800</v>
      </c>
      <c r="O191" s="236">
        <f t="shared" si="45"/>
        <v>500</v>
      </c>
      <c r="P191" s="235">
        <f t="shared" si="46"/>
        <v>100</v>
      </c>
      <c r="Q191" s="234">
        <f t="shared" si="47"/>
        <v>800</v>
      </c>
      <c r="R191" s="234">
        <v>10</v>
      </c>
      <c r="S191" s="234">
        <v>0</v>
      </c>
      <c r="T191" s="234">
        <v>0</v>
      </c>
      <c r="U191" s="234">
        <v>0</v>
      </c>
      <c r="V191" s="234">
        <v>0.7</v>
      </c>
      <c r="W191" s="234">
        <v>3</v>
      </c>
      <c r="X191" s="234">
        <v>5</v>
      </c>
    </row>
    <row r="192" s="10" customFormat="1" ht="17.5" spans="1:24">
      <c r="A192" s="107"/>
      <c r="B192" s="71"/>
      <c r="C192" s="70" t="s">
        <v>451</v>
      </c>
      <c r="D192" s="72"/>
      <c r="E192" s="73"/>
      <c r="F192" s="70" t="s">
        <v>728</v>
      </c>
      <c r="H192" s="204">
        <v>1</v>
      </c>
      <c r="I192" s="204">
        <v>1</v>
      </c>
      <c r="J192" s="204">
        <v>0</v>
      </c>
      <c r="K192" s="204">
        <v>0</v>
      </c>
      <c r="L192" s="204">
        <f t="shared" si="42"/>
        <v>3</v>
      </c>
      <c r="M192" s="455" t="s">
        <v>181</v>
      </c>
      <c r="N192" s="455" t="s">
        <v>181</v>
      </c>
      <c r="O192" s="455" t="s">
        <v>181</v>
      </c>
      <c r="P192" s="455" t="s">
        <v>181</v>
      </c>
      <c r="Q192" s="345" t="s">
        <v>181</v>
      </c>
      <c r="R192" s="345" t="s">
        <v>181</v>
      </c>
      <c r="S192" s="345" t="s">
        <v>181</v>
      </c>
      <c r="T192" s="345" t="s">
        <v>181</v>
      </c>
      <c r="U192" s="345" t="s">
        <v>181</v>
      </c>
      <c r="V192" s="345" t="s">
        <v>181</v>
      </c>
      <c r="W192" s="345" t="s">
        <v>181</v>
      </c>
      <c r="X192" s="345" t="s">
        <v>181</v>
      </c>
    </row>
    <row r="193" ht="17.5" spans="1:24">
      <c r="A193" s="57">
        <f>A191</f>
        <v>608</v>
      </c>
      <c r="B193" s="58" t="s">
        <v>450</v>
      </c>
      <c r="C193" s="59" t="s">
        <v>451</v>
      </c>
      <c r="D193" s="60" t="s">
        <v>120</v>
      </c>
      <c r="E193" s="61" t="s">
        <v>456</v>
      </c>
      <c r="F193" s="59" t="s">
        <v>728</v>
      </c>
      <c r="G193" s="19"/>
      <c r="H193" s="21">
        <v>1</v>
      </c>
      <c r="I193" s="21">
        <v>1</v>
      </c>
      <c r="J193" s="21">
        <v>0</v>
      </c>
      <c r="K193" s="21">
        <v>0</v>
      </c>
      <c r="L193" s="424">
        <f t="shared" si="42"/>
        <v>3</v>
      </c>
      <c r="M193" s="235">
        <f t="shared" si="43"/>
        <v>150</v>
      </c>
      <c r="N193" s="235">
        <f t="shared" si="44"/>
        <v>800</v>
      </c>
      <c r="O193" s="236">
        <f t="shared" si="45"/>
        <v>500</v>
      </c>
      <c r="P193" s="235">
        <f t="shared" si="46"/>
        <v>100</v>
      </c>
      <c r="Q193" s="234">
        <f t="shared" si="47"/>
        <v>800</v>
      </c>
      <c r="R193" s="234">
        <v>10</v>
      </c>
      <c r="S193" s="234">
        <v>0</v>
      </c>
      <c r="T193" s="234">
        <v>0</v>
      </c>
      <c r="U193" s="234">
        <v>0</v>
      </c>
      <c r="V193" s="234">
        <v>0.7</v>
      </c>
      <c r="W193" s="234">
        <v>3</v>
      </c>
      <c r="X193" s="234">
        <v>5</v>
      </c>
    </row>
    <row r="194" s="10" customFormat="1" ht="17.5" spans="1:24">
      <c r="A194" s="107"/>
      <c r="B194" s="71"/>
      <c r="C194" s="70"/>
      <c r="D194" s="72"/>
      <c r="E194" s="73" t="s">
        <v>452</v>
      </c>
      <c r="F194" s="70" t="s">
        <v>457</v>
      </c>
      <c r="H194" s="75">
        <v>1</v>
      </c>
      <c r="I194" s="75">
        <v>1</v>
      </c>
      <c r="J194" s="75">
        <v>0</v>
      </c>
      <c r="K194" s="75">
        <v>0</v>
      </c>
      <c r="L194" s="455">
        <v>3</v>
      </c>
      <c r="M194" s="455">
        <v>150</v>
      </c>
      <c r="N194" s="455">
        <v>800</v>
      </c>
      <c r="O194" s="321">
        <v>500</v>
      </c>
      <c r="P194" s="455">
        <v>100</v>
      </c>
      <c r="Q194" s="141" t="s">
        <v>181</v>
      </c>
      <c r="R194" s="141" t="s">
        <v>181</v>
      </c>
      <c r="S194" s="141" t="s">
        <v>181</v>
      </c>
      <c r="T194" s="141" t="s">
        <v>181</v>
      </c>
      <c r="U194" s="141" t="s">
        <v>181</v>
      </c>
      <c r="V194" s="141" t="s">
        <v>181</v>
      </c>
      <c r="W194" s="141" t="s">
        <v>181</v>
      </c>
      <c r="X194" s="141" t="s">
        <v>181</v>
      </c>
    </row>
    <row r="195" s="19" customFormat="1" ht="17.5" spans="1:24">
      <c r="A195" s="57">
        <f>A193</f>
        <v>608</v>
      </c>
      <c r="B195" s="58" t="s">
        <v>450</v>
      </c>
      <c r="C195" s="59" t="s">
        <v>451</v>
      </c>
      <c r="D195" s="60" t="s">
        <v>126</v>
      </c>
      <c r="E195" s="61" t="s">
        <v>452</v>
      </c>
      <c r="F195" s="59" t="s">
        <v>457</v>
      </c>
      <c r="H195" s="119">
        <v>1</v>
      </c>
      <c r="I195" s="119">
        <v>1</v>
      </c>
      <c r="J195" s="119">
        <v>0</v>
      </c>
      <c r="K195" s="119">
        <v>0</v>
      </c>
      <c r="L195" s="235">
        <f t="shared" si="42"/>
        <v>3</v>
      </c>
      <c r="M195" s="235">
        <f t="shared" si="43"/>
        <v>150</v>
      </c>
      <c r="N195" s="235">
        <f t="shared" si="44"/>
        <v>800</v>
      </c>
      <c r="O195" s="236">
        <f t="shared" si="45"/>
        <v>500</v>
      </c>
      <c r="P195" s="235">
        <f t="shared" si="46"/>
        <v>100</v>
      </c>
      <c r="Q195" s="234">
        <f t="shared" si="47"/>
        <v>800</v>
      </c>
      <c r="R195" s="234">
        <v>10</v>
      </c>
      <c r="S195" s="234">
        <v>0</v>
      </c>
      <c r="T195" s="234">
        <v>0</v>
      </c>
      <c r="U195" s="234">
        <v>0</v>
      </c>
      <c r="V195" s="234">
        <v>0.7</v>
      </c>
      <c r="W195" s="234">
        <v>3</v>
      </c>
      <c r="X195" s="234">
        <v>5</v>
      </c>
    </row>
    <row r="196" s="10" customFormat="1" ht="17.5" spans="1:24">
      <c r="A196" s="107"/>
      <c r="B196" s="71"/>
      <c r="C196" s="70"/>
      <c r="D196" s="72"/>
      <c r="E196" s="73" t="s">
        <v>452</v>
      </c>
      <c r="F196" s="70" t="s">
        <v>458</v>
      </c>
      <c r="H196" s="75">
        <v>1</v>
      </c>
      <c r="I196" s="75">
        <v>1</v>
      </c>
      <c r="J196" s="75">
        <v>0</v>
      </c>
      <c r="K196" s="75">
        <v>0</v>
      </c>
      <c r="L196" s="455">
        <v>3</v>
      </c>
      <c r="M196" s="455">
        <v>150</v>
      </c>
      <c r="N196" s="455">
        <v>800</v>
      </c>
      <c r="O196" s="321">
        <v>500</v>
      </c>
      <c r="P196" s="455">
        <v>100</v>
      </c>
      <c r="Q196" s="141" t="s">
        <v>181</v>
      </c>
      <c r="R196" s="141" t="s">
        <v>181</v>
      </c>
      <c r="S196" s="141" t="s">
        <v>181</v>
      </c>
      <c r="T196" s="141" t="s">
        <v>181</v>
      </c>
      <c r="U196" s="141" t="s">
        <v>181</v>
      </c>
      <c r="V196" s="141" t="s">
        <v>181</v>
      </c>
      <c r="W196" s="141" t="s">
        <v>181</v>
      </c>
      <c r="X196" s="141" t="s">
        <v>181</v>
      </c>
    </row>
    <row r="197" s="19" customFormat="1" ht="17.5" spans="1:24">
      <c r="A197" s="57">
        <f>A195</f>
        <v>608</v>
      </c>
      <c r="B197" s="58" t="s">
        <v>450</v>
      </c>
      <c r="C197" s="59" t="s">
        <v>451</v>
      </c>
      <c r="D197" s="60" t="s">
        <v>129</v>
      </c>
      <c r="E197" s="61" t="s">
        <v>452</v>
      </c>
      <c r="F197" s="59" t="s">
        <v>458</v>
      </c>
      <c r="H197" s="119">
        <v>1</v>
      </c>
      <c r="I197" s="119">
        <v>1</v>
      </c>
      <c r="J197" s="119">
        <v>0</v>
      </c>
      <c r="K197" s="119">
        <v>0</v>
      </c>
      <c r="L197" s="235">
        <f t="shared" si="42"/>
        <v>3</v>
      </c>
      <c r="M197" s="235">
        <f t="shared" si="43"/>
        <v>150</v>
      </c>
      <c r="N197" s="235">
        <f t="shared" si="44"/>
        <v>800</v>
      </c>
      <c r="O197" s="236">
        <f t="shared" si="45"/>
        <v>500</v>
      </c>
      <c r="P197" s="235">
        <f t="shared" si="46"/>
        <v>100</v>
      </c>
      <c r="Q197" s="234">
        <f t="shared" si="47"/>
        <v>800</v>
      </c>
      <c r="R197" s="234">
        <v>10</v>
      </c>
      <c r="S197" s="234">
        <v>0</v>
      </c>
      <c r="T197" s="234">
        <v>0</v>
      </c>
      <c r="U197" s="234">
        <v>0</v>
      </c>
      <c r="V197" s="234">
        <v>0.7</v>
      </c>
      <c r="W197" s="234">
        <v>3</v>
      </c>
      <c r="X197" s="234">
        <v>5</v>
      </c>
    </row>
    <row r="198" s="2" customFormat="1" ht="17.5" spans="1:24">
      <c r="A198" s="45"/>
      <c r="B198" s="35"/>
      <c r="C198" s="34"/>
      <c r="D198" s="36"/>
      <c r="E198" s="37"/>
      <c r="F198" s="34"/>
      <c r="H198" s="49">
        <v>1</v>
      </c>
      <c r="I198" s="49">
        <v>1</v>
      </c>
      <c r="J198" s="49">
        <v>0</v>
      </c>
      <c r="K198" s="49">
        <v>0</v>
      </c>
      <c r="L198" s="232">
        <v>3</v>
      </c>
      <c r="M198" s="232" t="s">
        <v>181</v>
      </c>
      <c r="N198" s="232" t="s">
        <v>181</v>
      </c>
      <c r="O198" s="233" t="s">
        <v>181</v>
      </c>
      <c r="P198" s="232" t="s">
        <v>181</v>
      </c>
      <c r="Q198" s="148" t="s">
        <v>181</v>
      </c>
      <c r="R198" s="148" t="s">
        <v>181</v>
      </c>
      <c r="S198" s="148" t="s">
        <v>181</v>
      </c>
      <c r="T198" s="148" t="s">
        <v>181</v>
      </c>
      <c r="U198" s="148" t="s">
        <v>181</v>
      </c>
      <c r="V198" s="148" t="s">
        <v>181</v>
      </c>
      <c r="W198" s="148" t="s">
        <v>181</v>
      </c>
      <c r="X198" s="148" t="s">
        <v>181</v>
      </c>
    </row>
    <row r="199" s="20" customFormat="1" ht="17.5" spans="1:24">
      <c r="A199" s="200">
        <f>A193</f>
        <v>608</v>
      </c>
      <c r="B199" s="184" t="s">
        <v>459</v>
      </c>
      <c r="C199" s="201" t="s">
        <v>460</v>
      </c>
      <c r="D199" s="186" t="s">
        <v>109</v>
      </c>
      <c r="E199" s="187" t="s">
        <v>461</v>
      </c>
      <c r="F199" s="201" t="s">
        <v>462</v>
      </c>
      <c r="H199" s="20">
        <v>1</v>
      </c>
      <c r="I199" s="20">
        <v>1</v>
      </c>
      <c r="J199" s="20">
        <v>0</v>
      </c>
      <c r="K199" s="20">
        <v>0</v>
      </c>
      <c r="L199" s="20">
        <f t="shared" si="42"/>
        <v>3</v>
      </c>
      <c r="M199" s="20">
        <f>M193</f>
        <v>150</v>
      </c>
      <c r="N199" s="20">
        <f>N193</f>
        <v>800</v>
      </c>
      <c r="O199" s="20">
        <f>O193</f>
        <v>500</v>
      </c>
      <c r="P199" s="20">
        <f>P193</f>
        <v>100</v>
      </c>
      <c r="Q199" s="20">
        <f>Q193</f>
        <v>800</v>
      </c>
      <c r="R199" s="20">
        <v>10</v>
      </c>
      <c r="S199" s="20">
        <v>0</v>
      </c>
      <c r="T199" s="20">
        <v>0</v>
      </c>
      <c r="U199" s="20">
        <v>0</v>
      </c>
      <c r="V199" s="20">
        <v>0.7</v>
      </c>
      <c r="W199" s="20">
        <v>3</v>
      </c>
      <c r="X199" s="20">
        <v>5</v>
      </c>
    </row>
    <row r="200" ht="17.5" spans="1:24">
      <c r="A200" s="31">
        <f>A191</f>
        <v>608</v>
      </c>
      <c r="B200" s="40" t="s">
        <v>463</v>
      </c>
      <c r="C200" s="31"/>
      <c r="D200" s="41"/>
      <c r="E200" s="42"/>
      <c r="F200" s="42"/>
      <c r="G200" s="19"/>
      <c r="H200" s="21"/>
      <c r="I200" s="202"/>
      <c r="J200" s="202"/>
      <c r="K200" s="202"/>
      <c r="L200" s="424">
        <f t="shared" si="42"/>
        <v>0</v>
      </c>
      <c r="M200" s="235">
        <f>M191</f>
        <v>150</v>
      </c>
      <c r="N200" s="235">
        <f>N191</f>
        <v>800</v>
      </c>
      <c r="O200" s="236">
        <f>O191</f>
        <v>500</v>
      </c>
      <c r="P200" s="235">
        <f>P191</f>
        <v>100</v>
      </c>
      <c r="Q200" s="234">
        <f>Q191</f>
        <v>800</v>
      </c>
      <c r="R200" s="234">
        <v>10</v>
      </c>
      <c r="S200" s="234">
        <v>0</v>
      </c>
      <c r="T200" s="234">
        <v>0</v>
      </c>
      <c r="U200" s="234">
        <v>0</v>
      </c>
      <c r="V200" s="234">
        <v>0.7</v>
      </c>
      <c r="W200" s="234">
        <v>3</v>
      </c>
      <c r="X200" s="234">
        <v>5</v>
      </c>
    </row>
    <row r="201" ht="17.5" spans="1:24">
      <c r="A201" s="31">
        <f>A200</f>
        <v>608</v>
      </c>
      <c r="B201" s="40" t="s">
        <v>464</v>
      </c>
      <c r="C201" s="31" t="s">
        <v>465</v>
      </c>
      <c r="D201" s="41" t="s">
        <v>109</v>
      </c>
      <c r="E201" s="42" t="s">
        <v>466</v>
      </c>
      <c r="F201" s="42" t="s">
        <v>465</v>
      </c>
      <c r="G201" s="19"/>
      <c r="H201" s="21">
        <v>1</v>
      </c>
      <c r="I201" s="21">
        <v>1</v>
      </c>
      <c r="J201" s="21">
        <v>0</v>
      </c>
      <c r="K201" s="21">
        <v>0</v>
      </c>
      <c r="L201" s="424">
        <f t="shared" ref="L201:L227" si="48">H201+I201*2+J201*4+K201*8</f>
        <v>3</v>
      </c>
      <c r="M201" s="235">
        <f t="shared" ref="M201:Q202" si="49">M200</f>
        <v>150</v>
      </c>
      <c r="N201" s="235">
        <f t="shared" si="49"/>
        <v>800</v>
      </c>
      <c r="O201" s="236">
        <f t="shared" si="49"/>
        <v>500</v>
      </c>
      <c r="P201" s="235">
        <f t="shared" si="49"/>
        <v>100</v>
      </c>
      <c r="Q201" s="234">
        <f t="shared" si="49"/>
        <v>800</v>
      </c>
      <c r="R201" s="234">
        <v>10</v>
      </c>
      <c r="S201" s="234">
        <v>0</v>
      </c>
      <c r="T201" s="234">
        <v>0</v>
      </c>
      <c r="U201" s="234">
        <v>0</v>
      </c>
      <c r="V201" s="234">
        <v>0.7</v>
      </c>
      <c r="W201" s="234">
        <v>3</v>
      </c>
      <c r="X201" s="234">
        <v>5</v>
      </c>
    </row>
    <row r="202" ht="17.5" spans="1:24">
      <c r="A202" s="31">
        <f>A201</f>
        <v>608</v>
      </c>
      <c r="B202" s="40"/>
      <c r="C202" s="31" t="s">
        <v>467</v>
      </c>
      <c r="D202" s="41" t="s">
        <v>109</v>
      </c>
      <c r="E202" s="42" t="s">
        <v>468</v>
      </c>
      <c r="F202" s="42" t="s">
        <v>467</v>
      </c>
      <c r="G202" s="19"/>
      <c r="H202" s="21">
        <v>1</v>
      </c>
      <c r="I202" s="21">
        <v>1</v>
      </c>
      <c r="J202" s="21">
        <v>0</v>
      </c>
      <c r="K202" s="21">
        <v>0</v>
      </c>
      <c r="L202" s="424">
        <f t="shared" si="48"/>
        <v>3</v>
      </c>
      <c r="M202" s="235">
        <f t="shared" si="49"/>
        <v>150</v>
      </c>
      <c r="N202" s="235">
        <f t="shared" si="49"/>
        <v>800</v>
      </c>
      <c r="O202" s="236">
        <f t="shared" si="49"/>
        <v>500</v>
      </c>
      <c r="P202" s="235">
        <f t="shared" si="49"/>
        <v>100</v>
      </c>
      <c r="Q202" s="234">
        <f t="shared" si="49"/>
        <v>800</v>
      </c>
      <c r="R202" s="234">
        <v>10</v>
      </c>
      <c r="S202" s="234">
        <v>0</v>
      </c>
      <c r="T202" s="234">
        <v>0</v>
      </c>
      <c r="U202" s="234">
        <v>0</v>
      </c>
      <c r="V202" s="234">
        <v>0.7</v>
      </c>
      <c r="W202" s="234">
        <v>3</v>
      </c>
      <c r="X202" s="234">
        <v>5</v>
      </c>
    </row>
    <row r="203" s="6" customFormat="1" ht="17.5" spans="1:24">
      <c r="A203" s="62"/>
      <c r="B203" s="63"/>
      <c r="C203" s="62"/>
      <c r="D203" s="64"/>
      <c r="E203" s="65"/>
      <c r="F203" s="65" t="s">
        <v>746</v>
      </c>
      <c r="G203" s="425"/>
      <c r="H203" s="8">
        <v>1</v>
      </c>
      <c r="I203" s="8">
        <v>1</v>
      </c>
      <c r="J203" s="8">
        <v>0</v>
      </c>
      <c r="K203" s="8">
        <v>0</v>
      </c>
      <c r="L203" s="238">
        <f t="shared" si="48"/>
        <v>3</v>
      </c>
      <c r="M203" s="425"/>
      <c r="N203" s="425"/>
      <c r="O203" s="425"/>
      <c r="P203" s="425"/>
      <c r="Q203" s="313"/>
      <c r="R203" s="313"/>
      <c r="S203" s="313"/>
      <c r="T203" s="313"/>
      <c r="U203" s="313"/>
      <c r="V203" s="313"/>
      <c r="W203" s="313"/>
      <c r="X203" s="313"/>
    </row>
    <row r="204" ht="17.5" spans="1:24">
      <c r="A204" s="31">
        <f>A202</f>
        <v>608</v>
      </c>
      <c r="B204" s="40" t="s">
        <v>472</v>
      </c>
      <c r="C204" s="31" t="s">
        <v>467</v>
      </c>
      <c r="D204" s="41" t="s">
        <v>120</v>
      </c>
      <c r="E204" s="42" t="s">
        <v>473</v>
      </c>
      <c r="F204" s="42" t="s">
        <v>474</v>
      </c>
      <c r="G204" s="19"/>
      <c r="H204" s="21">
        <v>1</v>
      </c>
      <c r="I204" s="21">
        <v>1</v>
      </c>
      <c r="J204" s="21">
        <v>0</v>
      </c>
      <c r="K204" s="21">
        <v>0</v>
      </c>
      <c r="L204" s="424">
        <f t="shared" si="48"/>
        <v>3</v>
      </c>
      <c r="M204" s="235">
        <f>M202</f>
        <v>150</v>
      </c>
      <c r="N204" s="235">
        <f>N202</f>
        <v>800</v>
      </c>
      <c r="O204" s="236">
        <f>O202</f>
        <v>500</v>
      </c>
      <c r="P204" s="235">
        <f>P202</f>
        <v>100</v>
      </c>
      <c r="Q204" s="234">
        <f>Q202</f>
        <v>800</v>
      </c>
      <c r="R204" s="234">
        <v>10</v>
      </c>
      <c r="S204" s="234">
        <v>0</v>
      </c>
      <c r="T204" s="234">
        <v>0</v>
      </c>
      <c r="U204" s="234">
        <v>0</v>
      </c>
      <c r="V204" s="234">
        <v>0.7</v>
      </c>
      <c r="W204" s="234">
        <v>3</v>
      </c>
      <c r="X204" s="234">
        <v>5</v>
      </c>
    </row>
    <row r="205" s="6" customFormat="1" ht="17.5" spans="1:24">
      <c r="A205" s="62"/>
      <c r="B205" s="63"/>
      <c r="C205" s="62"/>
      <c r="D205" s="64"/>
      <c r="E205" s="65"/>
      <c r="F205" s="65" t="s">
        <v>475</v>
      </c>
      <c r="G205" s="425"/>
      <c r="H205" s="8">
        <v>1</v>
      </c>
      <c r="I205" s="8">
        <v>1</v>
      </c>
      <c r="J205" s="8">
        <v>0</v>
      </c>
      <c r="K205" s="8">
        <v>0</v>
      </c>
      <c r="L205" s="238">
        <f t="shared" si="48"/>
        <v>3</v>
      </c>
      <c r="M205" s="425"/>
      <c r="N205" s="425"/>
      <c r="O205" s="425"/>
      <c r="P205" s="425"/>
      <c r="Q205" s="313"/>
      <c r="R205" s="313"/>
      <c r="S205" s="313"/>
      <c r="T205" s="313"/>
      <c r="U205" s="313"/>
      <c r="V205" s="313"/>
      <c r="W205" s="313"/>
      <c r="X205" s="313"/>
    </row>
    <row r="206" ht="17.5" spans="1:24">
      <c r="A206" s="31">
        <f>A204</f>
        <v>608</v>
      </c>
      <c r="B206" s="40" t="s">
        <v>476</v>
      </c>
      <c r="C206" s="31" t="s">
        <v>477</v>
      </c>
      <c r="D206" s="41" t="s">
        <v>109</v>
      </c>
      <c r="E206" s="42" t="s">
        <v>478</v>
      </c>
      <c r="F206" s="42" t="s">
        <v>477</v>
      </c>
      <c r="G206" s="19"/>
      <c r="H206" s="21">
        <v>1</v>
      </c>
      <c r="I206" s="21">
        <v>1</v>
      </c>
      <c r="J206" s="21">
        <v>0</v>
      </c>
      <c r="K206" s="21">
        <v>0</v>
      </c>
      <c r="L206" s="424">
        <f t="shared" si="48"/>
        <v>3</v>
      </c>
      <c r="M206" s="235">
        <f>M204</f>
        <v>150</v>
      </c>
      <c r="N206" s="235">
        <f>N204</f>
        <v>800</v>
      </c>
      <c r="O206" s="236">
        <f>O204</f>
        <v>500</v>
      </c>
      <c r="P206" s="235">
        <f>P204</f>
        <v>100</v>
      </c>
      <c r="Q206" s="234">
        <f>Q204</f>
        <v>800</v>
      </c>
      <c r="R206" s="234">
        <v>10</v>
      </c>
      <c r="S206" s="234">
        <v>0</v>
      </c>
      <c r="T206" s="234">
        <v>0</v>
      </c>
      <c r="U206" s="234">
        <v>0</v>
      </c>
      <c r="V206" s="234">
        <v>0.7</v>
      </c>
      <c r="W206" s="234">
        <v>3</v>
      </c>
      <c r="X206" s="234">
        <v>5</v>
      </c>
    </row>
    <row r="207" ht="17.5" spans="1:24">
      <c r="A207" s="31">
        <f>A206</f>
        <v>608</v>
      </c>
      <c r="B207" s="40" t="s">
        <v>479</v>
      </c>
      <c r="C207" s="31"/>
      <c r="D207" s="41"/>
      <c r="E207" s="42"/>
      <c r="F207" s="42"/>
      <c r="G207" s="19"/>
      <c r="H207" s="21">
        <v>1</v>
      </c>
      <c r="I207" s="202"/>
      <c r="J207" s="202"/>
      <c r="K207" s="202"/>
      <c r="L207" s="424">
        <f t="shared" si="48"/>
        <v>1</v>
      </c>
      <c r="M207" s="235">
        <f t="shared" ref="M207:Q208" si="50">M206</f>
        <v>150</v>
      </c>
      <c r="N207" s="235">
        <f t="shared" si="50"/>
        <v>800</v>
      </c>
      <c r="O207" s="236">
        <f t="shared" si="50"/>
        <v>500</v>
      </c>
      <c r="P207" s="235">
        <f t="shared" si="50"/>
        <v>100</v>
      </c>
      <c r="Q207" s="234">
        <f t="shared" si="50"/>
        <v>800</v>
      </c>
      <c r="R207" s="234">
        <v>10</v>
      </c>
      <c r="S207" s="234">
        <v>0</v>
      </c>
      <c r="T207" s="234">
        <v>0</v>
      </c>
      <c r="U207" s="234">
        <v>0</v>
      </c>
      <c r="V207" s="234">
        <v>0.7</v>
      </c>
      <c r="W207" s="234">
        <v>3</v>
      </c>
      <c r="X207" s="234">
        <v>5</v>
      </c>
    </row>
    <row r="208" ht="17.5" spans="1:24">
      <c r="A208" s="31">
        <f>A207</f>
        <v>608</v>
      </c>
      <c r="B208" s="40" t="s">
        <v>480</v>
      </c>
      <c r="C208" s="31" t="s">
        <v>481</v>
      </c>
      <c r="D208" s="41" t="s">
        <v>109</v>
      </c>
      <c r="E208" s="42" t="s">
        <v>482</v>
      </c>
      <c r="F208" s="42" t="s">
        <v>483</v>
      </c>
      <c r="G208" s="19"/>
      <c r="H208" s="21">
        <v>1</v>
      </c>
      <c r="I208" s="21">
        <v>1</v>
      </c>
      <c r="J208" s="21">
        <v>0</v>
      </c>
      <c r="K208" s="21">
        <v>0</v>
      </c>
      <c r="L208" s="424">
        <f t="shared" si="48"/>
        <v>3</v>
      </c>
      <c r="M208" s="235">
        <f t="shared" si="50"/>
        <v>150</v>
      </c>
      <c r="N208" s="235">
        <f t="shared" si="50"/>
        <v>800</v>
      </c>
      <c r="O208" s="236">
        <f t="shared" si="50"/>
        <v>500</v>
      </c>
      <c r="P208" s="235">
        <f t="shared" si="50"/>
        <v>100</v>
      </c>
      <c r="Q208" s="234">
        <f t="shared" si="50"/>
        <v>800</v>
      </c>
      <c r="R208" s="234">
        <v>10</v>
      </c>
      <c r="S208" s="234">
        <v>0</v>
      </c>
      <c r="T208" s="234">
        <v>0</v>
      </c>
      <c r="U208" s="234">
        <v>0</v>
      </c>
      <c r="V208" s="234">
        <v>0.7</v>
      </c>
      <c r="W208" s="234">
        <v>3</v>
      </c>
      <c r="X208" s="234">
        <v>5</v>
      </c>
    </row>
    <row r="209" ht="17.5" spans="1:24">
      <c r="A209" s="31"/>
      <c r="B209" s="40"/>
      <c r="C209" s="31"/>
      <c r="D209" s="41"/>
      <c r="E209" s="42"/>
      <c r="F209" s="42"/>
      <c r="G209" s="19"/>
      <c r="H209" s="21"/>
      <c r="I209" s="21"/>
      <c r="J209" s="21"/>
      <c r="K209" s="21"/>
      <c r="L209" s="424"/>
      <c r="M209" s="235"/>
      <c r="N209" s="235"/>
      <c r="O209" s="236"/>
      <c r="P209" s="235"/>
      <c r="Q209" s="234"/>
      <c r="R209" s="234"/>
      <c r="S209" s="234"/>
      <c r="T209" s="234"/>
      <c r="U209" s="234"/>
      <c r="V209" s="234"/>
      <c r="W209" s="234"/>
      <c r="X209" s="234"/>
    </row>
    <row r="210" ht="17.5" spans="1:24">
      <c r="A210" s="31">
        <f>A208</f>
        <v>608</v>
      </c>
      <c r="B210" s="40" t="s">
        <v>480</v>
      </c>
      <c r="C210" s="31" t="s">
        <v>484</v>
      </c>
      <c r="D210" s="41" t="s">
        <v>120</v>
      </c>
      <c r="E210" s="42" t="s">
        <v>485</v>
      </c>
      <c r="F210" s="42" t="s">
        <v>486</v>
      </c>
      <c r="G210" s="19"/>
      <c r="H210" s="21">
        <v>1</v>
      </c>
      <c r="I210" s="21">
        <v>1</v>
      </c>
      <c r="J210" s="21">
        <v>0</v>
      </c>
      <c r="K210" s="21">
        <v>0</v>
      </c>
      <c r="L210" s="424">
        <f t="shared" si="48"/>
        <v>3</v>
      </c>
      <c r="M210" s="235">
        <f>M208</f>
        <v>150</v>
      </c>
      <c r="N210" s="235">
        <f>N208</f>
        <v>800</v>
      </c>
      <c r="O210" s="236">
        <f>O208</f>
        <v>500</v>
      </c>
      <c r="P210" s="235">
        <f>P208</f>
        <v>100</v>
      </c>
      <c r="Q210" s="234">
        <f>Q208</f>
        <v>800</v>
      </c>
      <c r="R210" s="234">
        <v>10</v>
      </c>
      <c r="S210" s="234">
        <v>0</v>
      </c>
      <c r="T210" s="234">
        <v>0</v>
      </c>
      <c r="U210" s="234">
        <v>0</v>
      </c>
      <c r="V210" s="234">
        <v>0.7</v>
      </c>
      <c r="W210" s="234">
        <v>3</v>
      </c>
      <c r="X210" s="234">
        <v>5</v>
      </c>
    </row>
    <row r="211" s="10" customFormat="1" ht="17.5" spans="1:24">
      <c r="A211" s="70"/>
      <c r="B211" s="71"/>
      <c r="C211" s="70"/>
      <c r="D211" s="72"/>
      <c r="E211" s="73"/>
      <c r="F211" s="73"/>
      <c r="G211" s="110" t="s">
        <v>487</v>
      </c>
      <c r="H211" s="204" t="s">
        <v>181</v>
      </c>
      <c r="I211" s="204" t="s">
        <v>181</v>
      </c>
      <c r="J211" s="204" t="s">
        <v>181</v>
      </c>
      <c r="K211" s="204" t="s">
        <v>181</v>
      </c>
      <c r="L211" s="204"/>
      <c r="M211" s="455" t="s">
        <v>181</v>
      </c>
      <c r="N211" s="455" t="s">
        <v>181</v>
      </c>
      <c r="O211" s="455" t="s">
        <v>181</v>
      </c>
      <c r="P211" s="455" t="s">
        <v>181</v>
      </c>
      <c r="Q211" s="345" t="s">
        <v>181</v>
      </c>
      <c r="R211" s="345" t="s">
        <v>181</v>
      </c>
      <c r="S211" s="345" t="s">
        <v>181</v>
      </c>
      <c r="T211" s="345" t="s">
        <v>181</v>
      </c>
      <c r="U211" s="345" t="s">
        <v>181</v>
      </c>
      <c r="V211" s="345" t="s">
        <v>181</v>
      </c>
      <c r="W211" s="345" t="s">
        <v>181</v>
      </c>
      <c r="X211" s="345" t="s">
        <v>181</v>
      </c>
    </row>
    <row r="212" ht="17.5" spans="1:24">
      <c r="A212" s="31">
        <f>A210</f>
        <v>608</v>
      </c>
      <c r="B212" s="40" t="s">
        <v>488</v>
      </c>
      <c r="C212" s="31" t="s">
        <v>489</v>
      </c>
      <c r="D212" s="41" t="s">
        <v>109</v>
      </c>
      <c r="E212" s="42" t="s">
        <v>490</v>
      </c>
      <c r="F212" s="44" t="s">
        <v>489</v>
      </c>
      <c r="G212" s="171"/>
      <c r="H212" s="21">
        <v>1</v>
      </c>
      <c r="I212" s="21">
        <v>1</v>
      </c>
      <c r="J212" s="21">
        <v>0</v>
      </c>
      <c r="K212" s="21">
        <v>0</v>
      </c>
      <c r="L212" s="424">
        <f t="shared" si="48"/>
        <v>3</v>
      </c>
      <c r="M212" s="235">
        <f>M210</f>
        <v>150</v>
      </c>
      <c r="N212" s="235">
        <f>N210</f>
        <v>800</v>
      </c>
      <c r="O212" s="236">
        <f>O210</f>
        <v>500</v>
      </c>
      <c r="P212" s="235">
        <f>P210</f>
        <v>100</v>
      </c>
      <c r="Q212" s="234">
        <f>Q210</f>
        <v>800</v>
      </c>
      <c r="R212" s="234">
        <v>10</v>
      </c>
      <c r="S212" s="234">
        <v>0</v>
      </c>
      <c r="T212" s="234">
        <v>0</v>
      </c>
      <c r="U212" s="234">
        <v>0</v>
      </c>
      <c r="V212" s="234">
        <v>0.7</v>
      </c>
      <c r="W212" s="234">
        <v>3</v>
      </c>
      <c r="X212" s="234">
        <v>5</v>
      </c>
    </row>
    <row r="213" s="10" customFormat="1" ht="17.5" spans="1:24">
      <c r="A213" s="70"/>
      <c r="B213" s="71"/>
      <c r="C213" s="70"/>
      <c r="D213" s="72"/>
      <c r="E213" s="73" t="s">
        <v>351</v>
      </c>
      <c r="F213" s="73" t="s">
        <v>489</v>
      </c>
      <c r="G213" s="110" t="s">
        <v>491</v>
      </c>
      <c r="H213" s="204" t="s">
        <v>181</v>
      </c>
      <c r="I213" s="204" t="s">
        <v>181</v>
      </c>
      <c r="J213" s="204" t="s">
        <v>181</v>
      </c>
      <c r="K213" s="204" t="s">
        <v>181</v>
      </c>
      <c r="L213" s="204"/>
      <c r="M213" s="455" t="s">
        <v>181</v>
      </c>
      <c r="N213" s="455" t="s">
        <v>181</v>
      </c>
      <c r="O213" s="455" t="s">
        <v>181</v>
      </c>
      <c r="P213" s="455" t="s">
        <v>181</v>
      </c>
      <c r="Q213" s="345" t="s">
        <v>181</v>
      </c>
      <c r="R213" s="345" t="s">
        <v>181</v>
      </c>
      <c r="S213" s="345" t="s">
        <v>181</v>
      </c>
      <c r="T213" s="345" t="s">
        <v>181</v>
      </c>
      <c r="U213" s="345" t="s">
        <v>181</v>
      </c>
      <c r="V213" s="345" t="s">
        <v>181</v>
      </c>
      <c r="W213" s="345" t="s">
        <v>181</v>
      </c>
      <c r="X213" s="345" t="s">
        <v>181</v>
      </c>
    </row>
    <row r="214" ht="17.5" spans="1:24">
      <c r="A214" s="31">
        <f>A212</f>
        <v>608</v>
      </c>
      <c r="B214" s="40" t="s">
        <v>488</v>
      </c>
      <c r="C214" s="31" t="s">
        <v>489</v>
      </c>
      <c r="D214" s="41" t="s">
        <v>120</v>
      </c>
      <c r="E214" s="42" t="s">
        <v>490</v>
      </c>
      <c r="F214" s="44" t="s">
        <v>489</v>
      </c>
      <c r="G214" s="19"/>
      <c r="H214" s="21">
        <v>1</v>
      </c>
      <c r="I214" s="21">
        <v>1</v>
      </c>
      <c r="J214" s="21">
        <v>0</v>
      </c>
      <c r="K214" s="21">
        <v>0</v>
      </c>
      <c r="L214" s="424">
        <f t="shared" si="48"/>
        <v>3</v>
      </c>
      <c r="M214" s="235">
        <f>M212</f>
        <v>150</v>
      </c>
      <c r="N214" s="235">
        <f>N212</f>
        <v>800</v>
      </c>
      <c r="O214" s="236">
        <f>O212</f>
        <v>500</v>
      </c>
      <c r="P214" s="235">
        <f>P212</f>
        <v>100</v>
      </c>
      <c r="Q214" s="234">
        <f>Q212</f>
        <v>800</v>
      </c>
      <c r="R214" s="234">
        <v>10</v>
      </c>
      <c r="S214" s="234">
        <v>0</v>
      </c>
      <c r="T214" s="234">
        <v>0</v>
      </c>
      <c r="U214" s="234">
        <v>0</v>
      </c>
      <c r="V214" s="234">
        <v>0.7</v>
      </c>
      <c r="W214" s="234">
        <v>3</v>
      </c>
      <c r="X214" s="234">
        <v>5</v>
      </c>
    </row>
    <row r="215" ht="17.5" spans="1:24">
      <c r="A215" s="31"/>
      <c r="B215" s="40"/>
      <c r="C215" s="31"/>
      <c r="D215" s="41"/>
      <c r="E215" s="42"/>
      <c r="F215" s="42"/>
      <c r="G215" s="19"/>
      <c r="H215" s="21"/>
      <c r="I215" s="21"/>
      <c r="J215" s="21"/>
      <c r="K215" s="21"/>
      <c r="L215" s="424"/>
      <c r="M215" s="235"/>
      <c r="N215" s="235"/>
      <c r="O215" s="236"/>
      <c r="P215" s="235"/>
      <c r="Q215" s="234"/>
      <c r="R215" s="234"/>
      <c r="S215" s="234"/>
      <c r="T215" s="234"/>
      <c r="U215" s="234"/>
      <c r="V215" s="234"/>
      <c r="W215" s="234"/>
      <c r="X215" s="234"/>
    </row>
    <row r="216" s="12" customFormat="1" ht="17.5" spans="1:24">
      <c r="A216" s="9">
        <f>A214</f>
        <v>608</v>
      </c>
      <c r="B216" s="40" t="s">
        <v>488</v>
      </c>
      <c r="C216" s="31" t="s">
        <v>493</v>
      </c>
      <c r="D216" s="41" t="s">
        <v>126</v>
      </c>
      <c r="E216" s="42" t="s">
        <v>494</v>
      </c>
      <c r="F216" s="44" t="s">
        <v>495</v>
      </c>
      <c r="G216" s="19"/>
      <c r="H216" s="9">
        <v>1</v>
      </c>
      <c r="I216" s="9">
        <v>1</v>
      </c>
      <c r="J216" s="9">
        <v>0</v>
      </c>
      <c r="K216" s="9">
        <v>0</v>
      </c>
      <c r="L216" s="424">
        <f>H216+I216*2+J216*4+K216*8</f>
        <v>3</v>
      </c>
      <c r="M216" s="234">
        <f>M214</f>
        <v>150</v>
      </c>
      <c r="N216" s="234">
        <f>N214</f>
        <v>800</v>
      </c>
      <c r="O216" s="234">
        <f>O214</f>
        <v>500</v>
      </c>
      <c r="P216" s="234">
        <f>P214</f>
        <v>100</v>
      </c>
      <c r="Q216" s="234">
        <f>Q214</f>
        <v>800</v>
      </c>
      <c r="R216" s="234">
        <v>10</v>
      </c>
      <c r="S216" s="234">
        <v>0</v>
      </c>
      <c r="T216" s="234">
        <v>0</v>
      </c>
      <c r="U216" s="234">
        <v>0</v>
      </c>
      <c r="V216" s="234">
        <v>0.7</v>
      </c>
      <c r="W216" s="234">
        <v>3</v>
      </c>
      <c r="X216" s="234">
        <v>5</v>
      </c>
    </row>
    <row r="217" s="12" customFormat="1" ht="17.5" spans="1:24">
      <c r="A217" s="9"/>
      <c r="B217" s="113"/>
      <c r="C217" s="9"/>
      <c r="D217" s="114"/>
      <c r="E217" s="115"/>
      <c r="F217" s="115"/>
      <c r="G217" s="19"/>
      <c r="H217" s="9"/>
      <c r="I217" s="9"/>
      <c r="J217" s="9"/>
      <c r="K217" s="9"/>
      <c r="L217" s="424"/>
      <c r="M217" s="234"/>
      <c r="N217" s="234"/>
      <c r="O217" s="234"/>
      <c r="P217" s="234"/>
      <c r="Q217" s="234"/>
      <c r="R217" s="234"/>
      <c r="S217" s="234"/>
      <c r="T217" s="234"/>
      <c r="U217" s="234"/>
      <c r="V217" s="234"/>
      <c r="W217" s="234"/>
      <c r="X217" s="234"/>
    </row>
    <row r="218" s="12" customFormat="1" ht="17.5" spans="1:24">
      <c r="A218" s="9">
        <f>A216</f>
        <v>608</v>
      </c>
      <c r="B218" s="40" t="s">
        <v>488</v>
      </c>
      <c r="C218" s="31" t="s">
        <v>493</v>
      </c>
      <c r="D218" s="41" t="s">
        <v>129</v>
      </c>
      <c r="E218" s="42" t="s">
        <v>496</v>
      </c>
      <c r="F218" s="44" t="s">
        <v>497</v>
      </c>
      <c r="G218" s="19"/>
      <c r="H218" s="9">
        <v>1</v>
      </c>
      <c r="I218" s="9">
        <v>1</v>
      </c>
      <c r="J218" s="9">
        <v>0</v>
      </c>
      <c r="K218" s="9">
        <v>0</v>
      </c>
      <c r="L218" s="424">
        <f>H218+I218*2+J218*4+K218*8</f>
        <v>3</v>
      </c>
      <c r="M218" s="234">
        <f>M216</f>
        <v>150</v>
      </c>
      <c r="N218" s="234">
        <f>N216</f>
        <v>800</v>
      </c>
      <c r="O218" s="234">
        <f>O216</f>
        <v>500</v>
      </c>
      <c r="P218" s="234">
        <f>P216</f>
        <v>100</v>
      </c>
      <c r="Q218" s="234">
        <f>Q216</f>
        <v>800</v>
      </c>
      <c r="R218" s="234">
        <v>10</v>
      </c>
      <c r="S218" s="234">
        <v>0</v>
      </c>
      <c r="T218" s="234">
        <v>0</v>
      </c>
      <c r="U218" s="234">
        <v>0</v>
      </c>
      <c r="V218" s="234">
        <v>0.7</v>
      </c>
      <c r="W218" s="234">
        <v>3</v>
      </c>
      <c r="X218" s="234">
        <v>5</v>
      </c>
    </row>
    <row r="219" s="2" customFormat="1" ht="17.5" spans="1:24">
      <c r="A219" s="422"/>
      <c r="B219" s="35"/>
      <c r="C219" s="422"/>
      <c r="D219" s="422"/>
      <c r="E219" s="34"/>
      <c r="F219" s="34" t="s">
        <v>498</v>
      </c>
      <c r="G219" s="458"/>
      <c r="H219" s="117">
        <v>1</v>
      </c>
      <c r="I219" s="117">
        <v>1</v>
      </c>
      <c r="J219" s="117">
        <v>0</v>
      </c>
      <c r="K219" s="117">
        <v>0</v>
      </c>
      <c r="L219" s="429">
        <f t="shared" si="48"/>
        <v>3</v>
      </c>
      <c r="M219" s="394"/>
      <c r="N219" s="394"/>
      <c r="O219" s="394"/>
      <c r="P219" s="394"/>
      <c r="Q219" s="440"/>
      <c r="R219" s="440"/>
      <c r="S219" s="394"/>
      <c r="T219" s="394"/>
      <c r="U219" s="394"/>
      <c r="V219" s="394"/>
      <c r="W219" s="394"/>
      <c r="X219" s="394"/>
    </row>
    <row r="220" ht="17.5" spans="1:24">
      <c r="A220" s="31">
        <f>A218</f>
        <v>608</v>
      </c>
      <c r="B220" s="40" t="s">
        <v>501</v>
      </c>
      <c r="C220" s="31" t="s">
        <v>502</v>
      </c>
      <c r="D220" s="41" t="s">
        <v>109</v>
      </c>
      <c r="E220" s="42" t="s">
        <v>503</v>
      </c>
      <c r="F220" s="42" t="s">
        <v>996</v>
      </c>
      <c r="G220" s="19"/>
      <c r="H220" s="21">
        <v>1</v>
      </c>
      <c r="I220" s="21">
        <v>1</v>
      </c>
      <c r="J220" s="21">
        <v>0</v>
      </c>
      <c r="K220" s="21">
        <v>0</v>
      </c>
      <c r="L220" s="424">
        <f t="shared" si="48"/>
        <v>3</v>
      </c>
      <c r="M220" s="235">
        <f>M218</f>
        <v>150</v>
      </c>
      <c r="N220" s="235">
        <f>N218</f>
        <v>800</v>
      </c>
      <c r="O220" s="236">
        <f>O218</f>
        <v>500</v>
      </c>
      <c r="P220" s="235">
        <f>P218</f>
        <v>100</v>
      </c>
      <c r="Q220" s="234">
        <f>Q218</f>
        <v>800</v>
      </c>
      <c r="R220" s="234">
        <v>10</v>
      </c>
      <c r="S220" s="234">
        <v>0</v>
      </c>
      <c r="T220" s="234">
        <v>0</v>
      </c>
      <c r="U220" s="234">
        <v>0</v>
      </c>
      <c r="V220" s="234">
        <v>0.7</v>
      </c>
      <c r="W220" s="234">
        <v>3</v>
      </c>
      <c r="X220" s="234">
        <v>5</v>
      </c>
    </row>
    <row r="221" s="2" customFormat="1" ht="17.5" spans="1:24">
      <c r="A221" s="422"/>
      <c r="B221" s="35"/>
      <c r="C221" s="422"/>
      <c r="D221" s="422"/>
      <c r="E221" s="34"/>
      <c r="F221" s="34" t="s">
        <v>505</v>
      </c>
      <c r="G221" s="458"/>
      <c r="H221" s="117">
        <v>1</v>
      </c>
      <c r="I221" s="117">
        <v>1</v>
      </c>
      <c r="J221" s="117">
        <v>0</v>
      </c>
      <c r="K221" s="117">
        <v>0</v>
      </c>
      <c r="L221" s="429">
        <f t="shared" si="48"/>
        <v>3</v>
      </c>
      <c r="M221" s="394"/>
      <c r="N221" s="394"/>
      <c r="O221" s="394"/>
      <c r="P221" s="394"/>
      <c r="Q221" s="440"/>
      <c r="R221" s="440"/>
      <c r="S221" s="394"/>
      <c r="T221" s="394"/>
      <c r="U221" s="394"/>
      <c r="V221" s="394"/>
      <c r="W221" s="394"/>
      <c r="X221" s="394"/>
    </row>
    <row r="222" ht="17.5" spans="1:24">
      <c r="A222" s="31">
        <f>A220</f>
        <v>608</v>
      </c>
      <c r="B222" s="40" t="s">
        <v>501</v>
      </c>
      <c r="C222" s="31" t="s">
        <v>509</v>
      </c>
      <c r="D222" s="41" t="s">
        <v>120</v>
      </c>
      <c r="E222" s="42" t="s">
        <v>510</v>
      </c>
      <c r="F222" s="42" t="s">
        <v>511</v>
      </c>
      <c r="G222" s="19"/>
      <c r="H222" s="21">
        <v>1</v>
      </c>
      <c r="I222" s="21">
        <v>1</v>
      </c>
      <c r="J222" s="21">
        <v>0</v>
      </c>
      <c r="K222" s="21">
        <v>0</v>
      </c>
      <c r="L222" s="424">
        <f t="shared" si="48"/>
        <v>3</v>
      </c>
      <c r="M222" s="235">
        <f>M220</f>
        <v>150</v>
      </c>
      <c r="N222" s="235">
        <f>N220</f>
        <v>800</v>
      </c>
      <c r="O222" s="236">
        <f>O220</f>
        <v>500</v>
      </c>
      <c r="P222" s="235">
        <f>P220</f>
        <v>100</v>
      </c>
      <c r="Q222" s="234">
        <f>Q220</f>
        <v>800</v>
      </c>
      <c r="R222" s="234">
        <v>10</v>
      </c>
      <c r="S222" s="234">
        <v>0</v>
      </c>
      <c r="T222" s="234">
        <v>0</v>
      </c>
      <c r="U222" s="234">
        <v>0</v>
      </c>
      <c r="V222" s="234">
        <v>0.7</v>
      </c>
      <c r="W222" s="234">
        <v>3</v>
      </c>
      <c r="X222" s="234">
        <v>5</v>
      </c>
    </row>
    <row r="223" ht="17.5" spans="1:24">
      <c r="A223" s="31">
        <f>A222</f>
        <v>608</v>
      </c>
      <c r="B223" s="40" t="s">
        <v>512</v>
      </c>
      <c r="C223" s="31"/>
      <c r="D223" s="41"/>
      <c r="E223" s="42"/>
      <c r="F223" s="42"/>
      <c r="G223" s="19"/>
      <c r="H223" s="21"/>
      <c r="I223" s="202"/>
      <c r="J223" s="202"/>
      <c r="K223" s="202"/>
      <c r="L223" s="424">
        <f t="shared" si="48"/>
        <v>0</v>
      </c>
      <c r="M223" s="235">
        <f t="shared" ref="M223:Q225" si="51">M222</f>
        <v>150</v>
      </c>
      <c r="N223" s="235">
        <f t="shared" si="51"/>
        <v>800</v>
      </c>
      <c r="O223" s="236">
        <f t="shared" si="51"/>
        <v>500</v>
      </c>
      <c r="P223" s="235">
        <f t="shared" si="51"/>
        <v>100</v>
      </c>
      <c r="Q223" s="234">
        <f t="shared" si="51"/>
        <v>800</v>
      </c>
      <c r="R223" s="234">
        <v>10</v>
      </c>
      <c r="S223" s="234">
        <v>0</v>
      </c>
      <c r="T223" s="234">
        <v>0</v>
      </c>
      <c r="U223" s="234">
        <v>0</v>
      </c>
      <c r="V223" s="234">
        <v>0.7</v>
      </c>
      <c r="W223" s="234">
        <v>3</v>
      </c>
      <c r="X223" s="234">
        <v>5</v>
      </c>
    </row>
    <row r="224" ht="17.5" spans="1:24">
      <c r="A224" s="31">
        <f>A223</f>
        <v>608</v>
      </c>
      <c r="B224" s="40"/>
      <c r="C224" s="31" t="s">
        <v>513</v>
      </c>
      <c r="D224" s="41" t="s">
        <v>109</v>
      </c>
      <c r="E224" s="42" t="s">
        <v>514</v>
      </c>
      <c r="F224" s="42" t="s">
        <v>513</v>
      </c>
      <c r="G224" s="19"/>
      <c r="H224" s="21">
        <v>1</v>
      </c>
      <c r="I224" s="21">
        <v>1</v>
      </c>
      <c r="J224" s="21">
        <v>0</v>
      </c>
      <c r="K224" s="21">
        <v>0</v>
      </c>
      <c r="L224" s="424">
        <f t="shared" si="48"/>
        <v>3</v>
      </c>
      <c r="M224" s="235">
        <f t="shared" si="51"/>
        <v>150</v>
      </c>
      <c r="N224" s="235">
        <f t="shared" si="51"/>
        <v>800</v>
      </c>
      <c r="O224" s="236">
        <f t="shared" si="51"/>
        <v>500</v>
      </c>
      <c r="P224" s="235">
        <f t="shared" si="51"/>
        <v>100</v>
      </c>
      <c r="Q224" s="234">
        <f t="shared" si="51"/>
        <v>800</v>
      </c>
      <c r="R224" s="234">
        <v>10</v>
      </c>
      <c r="S224" s="234">
        <v>0</v>
      </c>
      <c r="T224" s="234">
        <v>0</v>
      </c>
      <c r="U224" s="234">
        <v>0</v>
      </c>
      <c r="V224" s="234">
        <v>0.7</v>
      </c>
      <c r="W224" s="234">
        <v>3</v>
      </c>
      <c r="X224" s="234">
        <v>5</v>
      </c>
    </row>
    <row r="225" ht="17.5" spans="1:24">
      <c r="A225" s="31">
        <f>A224</f>
        <v>608</v>
      </c>
      <c r="B225" s="40" t="s">
        <v>515</v>
      </c>
      <c r="C225" s="31"/>
      <c r="D225" s="41"/>
      <c r="E225" s="42"/>
      <c r="F225" s="42"/>
      <c r="G225" s="19"/>
      <c r="H225" s="21"/>
      <c r="I225" s="202"/>
      <c r="J225" s="202"/>
      <c r="K225" s="202"/>
      <c r="L225" s="424">
        <f t="shared" si="48"/>
        <v>0</v>
      </c>
      <c r="M225" s="235">
        <f t="shared" si="51"/>
        <v>150</v>
      </c>
      <c r="N225" s="235">
        <f t="shared" si="51"/>
        <v>800</v>
      </c>
      <c r="O225" s="236">
        <f t="shared" si="51"/>
        <v>500</v>
      </c>
      <c r="P225" s="235">
        <f t="shared" si="51"/>
        <v>100</v>
      </c>
      <c r="Q225" s="234">
        <f t="shared" si="51"/>
        <v>800</v>
      </c>
      <c r="R225" s="234">
        <v>10</v>
      </c>
      <c r="S225" s="234">
        <v>0</v>
      </c>
      <c r="T225" s="234">
        <v>0</v>
      </c>
      <c r="U225" s="234">
        <v>0</v>
      </c>
      <c r="V225" s="234">
        <v>0.7</v>
      </c>
      <c r="W225" s="234">
        <v>3</v>
      </c>
      <c r="X225" s="234">
        <v>5</v>
      </c>
    </row>
    <row r="226" s="10" customFormat="1" ht="17.5" spans="1:24">
      <c r="A226" s="70"/>
      <c r="B226" s="71"/>
      <c r="C226" s="70"/>
      <c r="D226" s="72"/>
      <c r="E226" s="73" t="s">
        <v>516</v>
      </c>
      <c r="F226" s="73" t="s">
        <v>517</v>
      </c>
      <c r="H226" s="204">
        <v>1</v>
      </c>
      <c r="I226" s="204">
        <v>1</v>
      </c>
      <c r="J226" s="204">
        <v>0</v>
      </c>
      <c r="K226" s="204">
        <v>0</v>
      </c>
      <c r="L226" s="204">
        <f t="shared" si="48"/>
        <v>3</v>
      </c>
      <c r="M226" s="455" t="s">
        <v>997</v>
      </c>
      <c r="N226" s="455" t="s">
        <v>998</v>
      </c>
      <c r="O226" s="455" t="s">
        <v>181</v>
      </c>
      <c r="P226" s="455" t="s">
        <v>181</v>
      </c>
      <c r="Q226" s="345" t="s">
        <v>181</v>
      </c>
      <c r="R226" s="345" t="s">
        <v>181</v>
      </c>
      <c r="S226" s="345" t="s">
        <v>181</v>
      </c>
      <c r="T226" s="345" t="s">
        <v>181</v>
      </c>
      <c r="U226" s="345" t="s">
        <v>181</v>
      </c>
      <c r="V226" s="345" t="s">
        <v>181</v>
      </c>
      <c r="W226" s="345" t="s">
        <v>181</v>
      </c>
      <c r="X226" s="345" t="s">
        <v>181</v>
      </c>
    </row>
    <row r="227" ht="17.5" spans="1:24">
      <c r="A227" s="31">
        <f>A225</f>
        <v>608</v>
      </c>
      <c r="B227" s="40" t="s">
        <v>518</v>
      </c>
      <c r="C227" s="31" t="s">
        <v>519</v>
      </c>
      <c r="D227" s="41" t="s">
        <v>109</v>
      </c>
      <c r="E227" s="42" t="s">
        <v>520</v>
      </c>
      <c r="F227" s="42" t="s">
        <v>519</v>
      </c>
      <c r="G227" s="19"/>
      <c r="H227" s="21">
        <v>1</v>
      </c>
      <c r="I227" s="21">
        <v>1</v>
      </c>
      <c r="J227" s="21">
        <v>0</v>
      </c>
      <c r="K227" s="21">
        <v>0</v>
      </c>
      <c r="L227" s="424">
        <f t="shared" si="48"/>
        <v>3</v>
      </c>
      <c r="M227" s="235">
        <f>M225</f>
        <v>150</v>
      </c>
      <c r="N227" s="235">
        <v>500</v>
      </c>
      <c r="O227" s="236">
        <f>O225</f>
        <v>500</v>
      </c>
      <c r="P227" s="235">
        <f>P225</f>
        <v>100</v>
      </c>
      <c r="Q227" s="234">
        <f>Q225</f>
        <v>800</v>
      </c>
      <c r="R227" s="234">
        <v>10</v>
      </c>
      <c r="S227" s="234">
        <v>0</v>
      </c>
      <c r="T227" s="234">
        <v>0</v>
      </c>
      <c r="U227" s="234">
        <v>0</v>
      </c>
      <c r="V227" s="234">
        <v>0.7</v>
      </c>
      <c r="W227" s="234">
        <v>3</v>
      </c>
      <c r="X227" s="234">
        <v>5</v>
      </c>
    </row>
    <row r="228" s="10" customFormat="1" ht="17.5" spans="1:24">
      <c r="A228" s="107"/>
      <c r="B228" s="71"/>
      <c r="C228" s="70"/>
      <c r="D228" s="72"/>
      <c r="E228" s="73"/>
      <c r="F228" s="73"/>
      <c r="H228" s="75"/>
      <c r="I228" s="75"/>
      <c r="J228" s="75"/>
      <c r="K228" s="75"/>
      <c r="L228" s="455"/>
      <c r="M228" s="455"/>
      <c r="N228" s="455"/>
      <c r="O228" s="321"/>
      <c r="P228" s="455"/>
      <c r="Q228" s="141"/>
      <c r="R228" s="141"/>
      <c r="S228" s="141"/>
      <c r="T228" s="141"/>
      <c r="U228" s="141"/>
      <c r="V228" s="141"/>
      <c r="W228" s="141"/>
      <c r="X228" s="141"/>
    </row>
    <row r="229" ht="17.5" spans="1:24">
      <c r="A229" s="48">
        <f>A227</f>
        <v>608</v>
      </c>
      <c r="B229" s="40"/>
      <c r="C229" s="31" t="s">
        <v>519</v>
      </c>
      <c r="D229" s="41" t="s">
        <v>120</v>
      </c>
      <c r="E229" s="42" t="s">
        <v>521</v>
      </c>
      <c r="F229" s="42" t="s">
        <v>522</v>
      </c>
      <c r="G229" s="19"/>
      <c r="H229" s="21"/>
      <c r="I229" s="21"/>
      <c r="J229" s="21"/>
      <c r="K229" s="21"/>
      <c r="L229" s="424"/>
      <c r="M229" s="235"/>
      <c r="N229" s="235"/>
      <c r="O229" s="236"/>
      <c r="P229" s="235"/>
      <c r="Q229" s="234"/>
      <c r="R229" s="234"/>
      <c r="S229" s="234"/>
      <c r="T229" s="234"/>
      <c r="U229" s="234"/>
      <c r="V229" s="234"/>
      <c r="W229" s="234"/>
      <c r="X229" s="234"/>
    </row>
    <row r="230" ht="17.5" spans="1:24">
      <c r="A230" s="31">
        <f>A227</f>
        <v>608</v>
      </c>
      <c r="B230" s="40" t="s">
        <v>523</v>
      </c>
      <c r="C230" s="31"/>
      <c r="D230" s="41"/>
      <c r="E230" s="42"/>
      <c r="F230" s="42"/>
      <c r="G230" s="19"/>
      <c r="H230" s="202"/>
      <c r="I230" s="202"/>
      <c r="J230" s="202"/>
      <c r="K230" s="202"/>
      <c r="L230" s="424">
        <f t="shared" ref="L230:L237" si="52">H230+I230*2+J230*4+K230*8</f>
        <v>0</v>
      </c>
      <c r="M230" s="235">
        <f>M227</f>
        <v>150</v>
      </c>
      <c r="N230" s="235">
        <v>800</v>
      </c>
      <c r="O230" s="236">
        <f>O227</f>
        <v>500</v>
      </c>
      <c r="P230" s="235">
        <f>P227</f>
        <v>100</v>
      </c>
      <c r="Q230" s="234">
        <f>Q227</f>
        <v>800</v>
      </c>
      <c r="R230" s="234">
        <v>10</v>
      </c>
      <c r="S230" s="234">
        <v>0</v>
      </c>
      <c r="T230" s="234">
        <v>0</v>
      </c>
      <c r="U230" s="234">
        <v>0</v>
      </c>
      <c r="V230" s="234">
        <v>0.7</v>
      </c>
      <c r="W230" s="234">
        <v>3</v>
      </c>
      <c r="X230" s="234">
        <v>5</v>
      </c>
    </row>
    <row r="231" s="6" customFormat="1" ht="17.5" spans="1:24">
      <c r="A231" s="62"/>
      <c r="B231" s="63"/>
      <c r="C231" s="62"/>
      <c r="D231" s="64"/>
      <c r="E231" s="65"/>
      <c r="F231" s="65" t="s">
        <v>524</v>
      </c>
      <c r="G231" s="425"/>
      <c r="H231" s="8">
        <v>1</v>
      </c>
      <c r="I231" s="8">
        <v>1</v>
      </c>
      <c r="J231" s="8">
        <v>0</v>
      </c>
      <c r="K231" s="8">
        <v>0</v>
      </c>
      <c r="L231" s="238">
        <f t="shared" si="52"/>
        <v>3</v>
      </c>
      <c r="M231" s="425" t="s">
        <v>990</v>
      </c>
      <c r="N231" s="425" t="s">
        <v>993</v>
      </c>
      <c r="O231" s="425" t="s">
        <v>999</v>
      </c>
      <c r="P231" s="425" t="s">
        <v>623</v>
      </c>
      <c r="Q231" s="313"/>
      <c r="R231" s="313"/>
      <c r="S231" s="313"/>
      <c r="T231" s="313"/>
      <c r="U231" s="313"/>
      <c r="V231" s="425" t="s">
        <v>990</v>
      </c>
      <c r="W231" s="313"/>
      <c r="X231" s="313"/>
    </row>
    <row r="232" ht="17.5" spans="1:24">
      <c r="A232" s="31">
        <f>A230</f>
        <v>608</v>
      </c>
      <c r="B232" s="40" t="s">
        <v>528</v>
      </c>
      <c r="C232" s="31" t="s">
        <v>529</v>
      </c>
      <c r="D232" s="41" t="s">
        <v>109</v>
      </c>
      <c r="E232" s="42" t="s">
        <v>530</v>
      </c>
      <c r="F232" s="42" t="s">
        <v>531</v>
      </c>
      <c r="G232" s="19"/>
      <c r="H232" s="119">
        <v>1</v>
      </c>
      <c r="I232" s="119">
        <v>1</v>
      </c>
      <c r="J232" s="119">
        <v>0</v>
      </c>
      <c r="K232" s="119">
        <v>0</v>
      </c>
      <c r="L232" s="424">
        <f t="shared" si="52"/>
        <v>3</v>
      </c>
      <c r="M232" s="235">
        <f>M230</f>
        <v>150</v>
      </c>
      <c r="N232" s="235">
        <f>N230</f>
        <v>800</v>
      </c>
      <c r="O232" s="236">
        <f>O230</f>
        <v>500</v>
      </c>
      <c r="P232" s="235">
        <f>P230</f>
        <v>100</v>
      </c>
      <c r="Q232" s="234">
        <f>Q230</f>
        <v>800</v>
      </c>
      <c r="R232" s="234">
        <v>10</v>
      </c>
      <c r="S232" s="234">
        <v>0</v>
      </c>
      <c r="T232" s="234">
        <v>0</v>
      </c>
      <c r="U232" s="234">
        <v>0</v>
      </c>
      <c r="V232" s="234">
        <v>0.5</v>
      </c>
      <c r="W232" s="234">
        <v>3</v>
      </c>
      <c r="X232" s="234">
        <v>5</v>
      </c>
    </row>
    <row r="233" s="6" customFormat="1" ht="17.5" spans="1:24">
      <c r="A233" s="62"/>
      <c r="B233" s="63"/>
      <c r="C233" s="62"/>
      <c r="D233" s="64"/>
      <c r="E233" s="65"/>
      <c r="F233" s="65" t="s">
        <v>532</v>
      </c>
      <c r="G233" s="425"/>
      <c r="H233" s="8">
        <v>1</v>
      </c>
      <c r="I233" s="8">
        <v>1</v>
      </c>
      <c r="J233" s="8">
        <v>0</v>
      </c>
      <c r="K233" s="8">
        <v>0</v>
      </c>
      <c r="L233" s="238">
        <f t="shared" si="52"/>
        <v>3</v>
      </c>
      <c r="M233" s="425" t="s">
        <v>990</v>
      </c>
      <c r="N233" s="425" t="s">
        <v>993</v>
      </c>
      <c r="O233" s="425" t="s">
        <v>999</v>
      </c>
      <c r="P233" s="425" t="s">
        <v>623</v>
      </c>
      <c r="Q233" s="313"/>
      <c r="R233" s="313"/>
      <c r="S233" s="313"/>
      <c r="T233" s="313"/>
      <c r="U233" s="313"/>
      <c r="V233" s="425" t="s">
        <v>990</v>
      </c>
      <c r="W233" s="313"/>
      <c r="X233" s="313"/>
    </row>
    <row r="234" ht="17.5" spans="1:24">
      <c r="A234" s="31">
        <f>A232</f>
        <v>608</v>
      </c>
      <c r="B234" s="40" t="s">
        <v>528</v>
      </c>
      <c r="C234" s="31" t="s">
        <v>533</v>
      </c>
      <c r="D234" s="41" t="s">
        <v>120</v>
      </c>
      <c r="E234" s="42" t="s">
        <v>534</v>
      </c>
      <c r="F234" s="42" t="s">
        <v>535</v>
      </c>
      <c r="G234" s="19"/>
      <c r="H234" s="119">
        <v>1</v>
      </c>
      <c r="I234" s="119">
        <v>1</v>
      </c>
      <c r="J234" s="119">
        <v>0</v>
      </c>
      <c r="K234" s="119">
        <v>0</v>
      </c>
      <c r="L234" s="424">
        <f t="shared" si="52"/>
        <v>3</v>
      </c>
      <c r="M234" s="235">
        <f>M232</f>
        <v>150</v>
      </c>
      <c r="N234" s="235">
        <f>N232</f>
        <v>800</v>
      </c>
      <c r="O234" s="236">
        <f>O232</f>
        <v>500</v>
      </c>
      <c r="P234" s="235">
        <f>P232</f>
        <v>100</v>
      </c>
      <c r="Q234" s="234">
        <f>Q232</f>
        <v>800</v>
      </c>
      <c r="R234" s="234">
        <v>10</v>
      </c>
      <c r="S234" s="234">
        <v>0</v>
      </c>
      <c r="T234" s="234">
        <v>0</v>
      </c>
      <c r="U234" s="234">
        <v>0</v>
      </c>
      <c r="V234" s="234">
        <v>0.5</v>
      </c>
      <c r="W234" s="234">
        <v>3</v>
      </c>
      <c r="X234" s="234">
        <v>5</v>
      </c>
    </row>
    <row r="235" ht="17.5" spans="1:24">
      <c r="A235" s="31">
        <f>A234</f>
        <v>608</v>
      </c>
      <c r="B235" s="40" t="s">
        <v>536</v>
      </c>
      <c r="C235" s="31"/>
      <c r="D235" s="41"/>
      <c r="E235" s="42"/>
      <c r="F235" s="42"/>
      <c r="G235" s="19"/>
      <c r="H235" s="119"/>
      <c r="I235" s="202"/>
      <c r="J235" s="202"/>
      <c r="K235" s="202"/>
      <c r="L235" s="424">
        <f t="shared" si="52"/>
        <v>0</v>
      </c>
      <c r="M235" s="235">
        <f>M234</f>
        <v>150</v>
      </c>
      <c r="N235" s="235">
        <f>N234</f>
        <v>800</v>
      </c>
      <c r="O235" s="236">
        <f>O234</f>
        <v>500</v>
      </c>
      <c r="P235" s="235">
        <f>P234</f>
        <v>100</v>
      </c>
      <c r="Q235" s="234">
        <f>Q234</f>
        <v>800</v>
      </c>
      <c r="R235" s="234">
        <v>10</v>
      </c>
      <c r="S235" s="234">
        <v>0</v>
      </c>
      <c r="T235" s="234">
        <v>0</v>
      </c>
      <c r="U235" s="234">
        <v>0</v>
      </c>
      <c r="V235" s="234">
        <v>0.7</v>
      </c>
      <c r="W235" s="234">
        <v>3</v>
      </c>
      <c r="X235" s="234">
        <v>5</v>
      </c>
    </row>
    <row r="236" s="6" customFormat="1" ht="17.5" spans="1:24">
      <c r="A236" s="62"/>
      <c r="B236" s="63"/>
      <c r="C236" s="62"/>
      <c r="D236" s="64"/>
      <c r="E236" s="65" t="s">
        <v>351</v>
      </c>
      <c r="F236" s="65" t="s">
        <v>537</v>
      </c>
      <c r="G236" s="425"/>
      <c r="H236" s="8">
        <v>0</v>
      </c>
      <c r="I236" s="8">
        <v>1</v>
      </c>
      <c r="J236" s="8">
        <v>0</v>
      </c>
      <c r="K236" s="8">
        <v>0</v>
      </c>
      <c r="L236" s="238">
        <f t="shared" si="52"/>
        <v>2</v>
      </c>
      <c r="M236" s="425"/>
      <c r="N236" s="425"/>
      <c r="O236" s="425"/>
      <c r="P236" s="425"/>
      <c r="Q236" s="313"/>
      <c r="R236" s="313"/>
      <c r="S236" s="313"/>
      <c r="T236" s="313"/>
      <c r="U236" s="313"/>
      <c r="V236" s="313"/>
      <c r="W236" s="313"/>
      <c r="X236" s="313"/>
    </row>
    <row r="237" ht="17.5" spans="1:24">
      <c r="A237" s="31">
        <f>A235</f>
        <v>608</v>
      </c>
      <c r="B237" s="40" t="s">
        <v>540</v>
      </c>
      <c r="C237" s="31" t="s">
        <v>541</v>
      </c>
      <c r="D237" s="41" t="s">
        <v>109</v>
      </c>
      <c r="E237" s="42" t="s">
        <v>542</v>
      </c>
      <c r="F237" s="42" t="s">
        <v>541</v>
      </c>
      <c r="G237" s="19"/>
      <c r="H237" s="21">
        <v>0</v>
      </c>
      <c r="I237" s="21">
        <v>1</v>
      </c>
      <c r="J237" s="21">
        <v>0</v>
      </c>
      <c r="K237" s="21">
        <v>0</v>
      </c>
      <c r="L237" s="424">
        <f t="shared" si="52"/>
        <v>2</v>
      </c>
      <c r="M237" s="235">
        <f>M235</f>
        <v>150</v>
      </c>
      <c r="N237" s="235">
        <f>N235</f>
        <v>800</v>
      </c>
      <c r="O237" s="236">
        <f>O235</f>
        <v>500</v>
      </c>
      <c r="P237" s="235">
        <f>P235</f>
        <v>100</v>
      </c>
      <c r="Q237" s="234">
        <f>Q235</f>
        <v>800</v>
      </c>
      <c r="R237" s="234">
        <v>10</v>
      </c>
      <c r="S237" s="234">
        <v>0</v>
      </c>
      <c r="T237" s="234">
        <v>0</v>
      </c>
      <c r="U237" s="234">
        <v>0</v>
      </c>
      <c r="V237" s="234">
        <v>0.7</v>
      </c>
      <c r="W237" s="234">
        <v>3</v>
      </c>
      <c r="X237" s="234">
        <v>5</v>
      </c>
    </row>
    <row r="238" s="2" customFormat="1" ht="17.5" spans="1:24">
      <c r="A238" s="422"/>
      <c r="B238" s="35"/>
      <c r="C238" s="422"/>
      <c r="D238" s="422"/>
      <c r="E238" s="34" t="s">
        <v>351</v>
      </c>
      <c r="F238" s="34" t="s">
        <v>543</v>
      </c>
      <c r="G238" s="458"/>
      <c r="H238" s="117">
        <v>0</v>
      </c>
      <c r="I238" s="117">
        <v>1</v>
      </c>
      <c r="J238" s="117">
        <v>0</v>
      </c>
      <c r="K238" s="117">
        <v>0</v>
      </c>
      <c r="L238" s="429">
        <f t="shared" ref="L238:L244" si="53">H238+I238*2+J238*4+K238*8</f>
        <v>2</v>
      </c>
      <c r="M238" s="394"/>
      <c r="N238" s="394"/>
      <c r="O238" s="394"/>
      <c r="P238" s="394"/>
      <c r="Q238" s="440"/>
      <c r="R238" s="440"/>
      <c r="S238" s="394"/>
      <c r="T238" s="394"/>
      <c r="U238" s="394"/>
      <c r="V238" s="394"/>
      <c r="W238" s="394"/>
      <c r="X238" s="394"/>
    </row>
    <row r="239" ht="17.5" spans="1:24">
      <c r="A239" s="31">
        <f>A237</f>
        <v>608</v>
      </c>
      <c r="B239" s="40" t="s">
        <v>544</v>
      </c>
      <c r="C239" s="31" t="s">
        <v>545</v>
      </c>
      <c r="D239" s="41" t="s">
        <v>109</v>
      </c>
      <c r="E239" s="42" t="s">
        <v>546</v>
      </c>
      <c r="F239" s="42" t="s">
        <v>545</v>
      </c>
      <c r="G239" s="19"/>
      <c r="H239" s="207">
        <v>0</v>
      </c>
      <c r="I239" s="207">
        <v>1</v>
      </c>
      <c r="J239" s="207">
        <v>0</v>
      </c>
      <c r="K239" s="207">
        <v>0</v>
      </c>
      <c r="L239" s="424">
        <f t="shared" si="53"/>
        <v>2</v>
      </c>
      <c r="M239" s="235">
        <f>M237</f>
        <v>150</v>
      </c>
      <c r="N239" s="235">
        <f>N237</f>
        <v>800</v>
      </c>
      <c r="O239" s="236">
        <f>O237</f>
        <v>500</v>
      </c>
      <c r="P239" s="235">
        <f>P237</f>
        <v>100</v>
      </c>
      <c r="Q239" s="234">
        <f>Q237</f>
        <v>800</v>
      </c>
      <c r="R239" s="234">
        <v>10</v>
      </c>
      <c r="S239" s="234">
        <v>0</v>
      </c>
      <c r="T239" s="234">
        <v>0</v>
      </c>
      <c r="U239" s="234">
        <v>0</v>
      </c>
      <c r="V239" s="234">
        <v>0.7</v>
      </c>
      <c r="W239" s="234">
        <v>3</v>
      </c>
      <c r="X239" s="234">
        <v>5</v>
      </c>
    </row>
    <row r="240" s="217" customFormat="1" ht="17.5" spans="1:24">
      <c r="A240" s="31">
        <f>A239</f>
        <v>608</v>
      </c>
      <c r="B240" s="40" t="s">
        <v>547</v>
      </c>
      <c r="C240" s="31"/>
      <c r="D240" s="41"/>
      <c r="E240" s="42"/>
      <c r="F240" s="42"/>
      <c r="G240" s="26"/>
      <c r="H240" s="21"/>
      <c r="I240" s="21"/>
      <c r="J240" s="21"/>
      <c r="K240" s="21"/>
      <c r="L240" s="424">
        <f t="shared" si="53"/>
        <v>0</v>
      </c>
      <c r="M240" s="235">
        <f>M239</f>
        <v>150</v>
      </c>
      <c r="N240" s="235">
        <f>N239</f>
        <v>800</v>
      </c>
      <c r="O240" s="236">
        <f>O239</f>
        <v>500</v>
      </c>
      <c r="P240" s="235">
        <f>P239</f>
        <v>100</v>
      </c>
      <c r="Q240" s="234">
        <f>Q239</f>
        <v>800</v>
      </c>
      <c r="R240" s="234">
        <v>10</v>
      </c>
      <c r="S240" s="234">
        <v>0</v>
      </c>
      <c r="T240" s="234">
        <v>0</v>
      </c>
      <c r="U240" s="234">
        <v>0</v>
      </c>
      <c r="V240" s="234">
        <v>0.7</v>
      </c>
      <c r="W240" s="234">
        <v>3</v>
      </c>
      <c r="X240" s="234">
        <v>5</v>
      </c>
    </row>
    <row r="241" s="6" customFormat="1" ht="17.5" spans="1:24">
      <c r="A241" s="62"/>
      <c r="B241" s="63"/>
      <c r="C241" s="62"/>
      <c r="D241" s="64"/>
      <c r="E241" s="65"/>
      <c r="F241" s="65" t="s">
        <v>548</v>
      </c>
      <c r="G241" s="425"/>
      <c r="H241" s="8">
        <v>1</v>
      </c>
      <c r="I241" s="8">
        <v>1</v>
      </c>
      <c r="J241" s="8">
        <v>0</v>
      </c>
      <c r="K241" s="8">
        <v>0</v>
      </c>
      <c r="L241" s="238">
        <f t="shared" si="53"/>
        <v>3</v>
      </c>
      <c r="M241" s="425"/>
      <c r="N241" s="425"/>
      <c r="O241" s="425"/>
      <c r="P241" s="425"/>
      <c r="Q241" s="313"/>
      <c r="R241" s="313"/>
      <c r="S241" s="313"/>
      <c r="T241" s="313"/>
      <c r="U241" s="313"/>
      <c r="V241" s="313"/>
      <c r="W241" s="313"/>
      <c r="X241" s="313"/>
    </row>
    <row r="242" ht="17.5" spans="1:24">
      <c r="A242" s="31">
        <f>A240</f>
        <v>608</v>
      </c>
      <c r="B242" s="40" t="s">
        <v>549</v>
      </c>
      <c r="C242" s="31" t="s">
        <v>550</v>
      </c>
      <c r="D242" s="41" t="s">
        <v>109</v>
      </c>
      <c r="E242" s="42" t="s">
        <v>551</v>
      </c>
      <c r="F242" s="42" t="s">
        <v>550</v>
      </c>
      <c r="H242" s="207">
        <v>1</v>
      </c>
      <c r="I242" s="207">
        <v>1</v>
      </c>
      <c r="J242" s="207">
        <v>0</v>
      </c>
      <c r="K242" s="207">
        <v>0</v>
      </c>
      <c r="L242" s="424">
        <f t="shared" si="53"/>
        <v>3</v>
      </c>
      <c r="M242" s="235">
        <f>M240</f>
        <v>150</v>
      </c>
      <c r="N242" s="235">
        <f>N240</f>
        <v>800</v>
      </c>
      <c r="O242" s="236">
        <f>O240</f>
        <v>500</v>
      </c>
      <c r="P242" s="235">
        <f>P240</f>
        <v>100</v>
      </c>
      <c r="Q242" s="234">
        <f>Q240</f>
        <v>800</v>
      </c>
      <c r="R242" s="234">
        <v>10</v>
      </c>
      <c r="S242" s="234">
        <v>0</v>
      </c>
      <c r="T242" s="234">
        <v>0</v>
      </c>
      <c r="U242" s="234">
        <v>0</v>
      </c>
      <c r="V242" s="234">
        <v>0.7</v>
      </c>
      <c r="W242" s="234">
        <v>3</v>
      </c>
      <c r="X242" s="234">
        <v>5</v>
      </c>
    </row>
    <row r="243" ht="17.5" spans="1:24">
      <c r="A243" s="48">
        <f>A242</f>
        <v>608</v>
      </c>
      <c r="B243" s="40" t="s">
        <v>549</v>
      </c>
      <c r="C243" s="31" t="s">
        <v>550</v>
      </c>
      <c r="D243" s="41" t="s">
        <v>120</v>
      </c>
      <c r="E243" s="42" t="s">
        <v>552</v>
      </c>
      <c r="F243" s="42" t="s">
        <v>553</v>
      </c>
      <c r="H243" s="21">
        <v>1</v>
      </c>
      <c r="I243" s="21">
        <v>1</v>
      </c>
      <c r="J243" s="21">
        <v>0</v>
      </c>
      <c r="K243" s="21">
        <v>0</v>
      </c>
      <c r="L243" s="424">
        <f t="shared" si="53"/>
        <v>3</v>
      </c>
      <c r="M243" s="235">
        <f>M242</f>
        <v>150</v>
      </c>
      <c r="N243" s="235">
        <f>N242</f>
        <v>800</v>
      </c>
      <c r="O243" s="236">
        <f>O242</f>
        <v>500</v>
      </c>
      <c r="P243" s="235">
        <f>P242</f>
        <v>100</v>
      </c>
      <c r="Q243" s="234">
        <f>Q242</f>
        <v>800</v>
      </c>
      <c r="R243" s="234">
        <v>10</v>
      </c>
      <c r="S243" s="234">
        <v>0</v>
      </c>
      <c r="T243" s="234">
        <v>0</v>
      </c>
      <c r="U243" s="234">
        <v>0</v>
      </c>
      <c r="V243" s="234">
        <v>0.7</v>
      </c>
      <c r="W243" s="234">
        <v>3</v>
      </c>
      <c r="X243" s="234">
        <v>5</v>
      </c>
    </row>
    <row r="244" ht="17.5" spans="1:24">
      <c r="A244" s="48">
        <f>A243</f>
        <v>608</v>
      </c>
      <c r="B244" s="40" t="s">
        <v>554</v>
      </c>
      <c r="C244" s="31" t="s">
        <v>555</v>
      </c>
      <c r="D244" s="41" t="s">
        <v>109</v>
      </c>
      <c r="E244" s="42" t="s">
        <v>556</v>
      </c>
      <c r="F244" s="42" t="s">
        <v>555</v>
      </c>
      <c r="H244" s="21">
        <v>1</v>
      </c>
      <c r="I244" s="21">
        <v>1</v>
      </c>
      <c r="J244" s="21">
        <v>0</v>
      </c>
      <c r="K244" s="21">
        <v>0</v>
      </c>
      <c r="L244" s="424">
        <f t="shared" si="53"/>
        <v>3</v>
      </c>
      <c r="M244" s="235">
        <f t="shared" ref="M244:Q244" si="54">M243</f>
        <v>150</v>
      </c>
      <c r="N244" s="235">
        <f t="shared" si="54"/>
        <v>800</v>
      </c>
      <c r="O244" s="236">
        <f t="shared" si="54"/>
        <v>500</v>
      </c>
      <c r="P244" s="235">
        <f t="shared" si="54"/>
        <v>100</v>
      </c>
      <c r="Q244" s="234">
        <f t="shared" si="54"/>
        <v>800</v>
      </c>
      <c r="R244" s="234">
        <v>10</v>
      </c>
      <c r="S244" s="234">
        <v>0</v>
      </c>
      <c r="T244" s="234">
        <v>0</v>
      </c>
      <c r="U244" s="234">
        <v>0</v>
      </c>
      <c r="V244" s="234">
        <v>0.7</v>
      </c>
      <c r="W244" s="234">
        <v>3</v>
      </c>
      <c r="X244" s="234">
        <v>5</v>
      </c>
    </row>
    <row r="245" s="6" customFormat="1" ht="17.5" spans="1:39">
      <c r="A245" s="67"/>
      <c r="B245" s="63"/>
      <c r="C245" s="62"/>
      <c r="D245" s="64"/>
      <c r="E245" s="64" t="s">
        <v>557</v>
      </c>
      <c r="F245" s="65"/>
      <c r="H245" s="205"/>
      <c r="I245" s="205"/>
      <c r="J245" s="205"/>
      <c r="K245" s="205"/>
      <c r="L245" s="205"/>
      <c r="M245" s="205"/>
      <c r="N245" s="205"/>
      <c r="O245" s="205"/>
      <c r="P245" s="205"/>
      <c r="Q245" s="205"/>
      <c r="R245" s="238"/>
      <c r="S245" s="238"/>
      <c r="T245" s="238"/>
      <c r="U245" s="238"/>
      <c r="V245" s="238"/>
      <c r="W245" s="238"/>
      <c r="X245" s="238"/>
      <c r="Y245" s="238"/>
      <c r="Z245" s="238"/>
      <c r="AA245" s="238"/>
      <c r="AB245" s="238"/>
      <c r="AC245" s="238"/>
      <c r="AD245" s="238"/>
      <c r="AE245" s="238"/>
      <c r="AF245" s="238"/>
      <c r="AG245" s="238"/>
      <c r="AH245" s="238"/>
      <c r="AI245" s="238"/>
      <c r="AJ245" s="238"/>
      <c r="AK245" s="238"/>
      <c r="AL245" s="238"/>
      <c r="AM245" s="238"/>
    </row>
    <row r="246" ht="17.5" spans="1:24">
      <c r="A246" s="48">
        <f>A243</f>
        <v>608</v>
      </c>
      <c r="B246" s="40" t="s">
        <v>558</v>
      </c>
      <c r="C246" s="31" t="s">
        <v>559</v>
      </c>
      <c r="D246" s="41" t="s">
        <v>109</v>
      </c>
      <c r="E246" s="42" t="s">
        <v>560</v>
      </c>
      <c r="F246" s="42" t="s">
        <v>559</v>
      </c>
      <c r="G246" s="19"/>
      <c r="H246" s="21">
        <v>1</v>
      </c>
      <c r="I246" s="21">
        <v>1</v>
      </c>
      <c r="J246" s="21">
        <v>0</v>
      </c>
      <c r="K246" s="21">
        <v>0</v>
      </c>
      <c r="L246" s="424">
        <f>H246+I246*2+J246*4+K246*8</f>
        <v>3</v>
      </c>
      <c r="M246" s="235">
        <f t="shared" ref="M246:Q246" si="55">M243</f>
        <v>150</v>
      </c>
      <c r="N246" s="235">
        <f t="shared" si="55"/>
        <v>800</v>
      </c>
      <c r="O246" s="236">
        <f t="shared" si="55"/>
        <v>500</v>
      </c>
      <c r="P246" s="235">
        <f t="shared" si="55"/>
        <v>100</v>
      </c>
      <c r="Q246" s="234">
        <f t="shared" si="55"/>
        <v>800</v>
      </c>
      <c r="R246" s="234">
        <v>10</v>
      </c>
      <c r="S246" s="234">
        <v>0</v>
      </c>
      <c r="T246" s="234">
        <v>0</v>
      </c>
      <c r="U246" s="234">
        <v>0</v>
      </c>
      <c r="V246" s="234">
        <v>0.7</v>
      </c>
      <c r="W246" s="234">
        <v>3</v>
      </c>
      <c r="X246" s="234">
        <v>5</v>
      </c>
    </row>
    <row r="247" s="6" customFormat="1" ht="17.5" spans="1:39">
      <c r="A247" s="67"/>
      <c r="B247" s="63"/>
      <c r="C247" s="62"/>
      <c r="D247" s="64"/>
      <c r="E247" s="64" t="s">
        <v>557</v>
      </c>
      <c r="F247" s="65"/>
      <c r="H247" s="205"/>
      <c r="I247" s="205"/>
      <c r="J247" s="205"/>
      <c r="K247" s="205"/>
      <c r="L247" s="205"/>
      <c r="M247" s="205"/>
      <c r="N247" s="205"/>
      <c r="O247" s="205"/>
      <c r="P247" s="205"/>
      <c r="Q247" s="205"/>
      <c r="R247" s="238"/>
      <c r="S247" s="238"/>
      <c r="T247" s="238"/>
      <c r="U247" s="238"/>
      <c r="V247" s="238"/>
      <c r="W247" s="238"/>
      <c r="X247" s="238"/>
      <c r="Y247" s="238"/>
      <c r="Z247" s="238"/>
      <c r="AA247" s="238"/>
      <c r="AB247" s="238"/>
      <c r="AC247" s="238"/>
      <c r="AD247" s="238"/>
      <c r="AE247" s="238"/>
      <c r="AF247" s="238"/>
      <c r="AG247" s="238"/>
      <c r="AH247" s="238"/>
      <c r="AI247" s="238"/>
      <c r="AJ247" s="238"/>
      <c r="AK247" s="238"/>
      <c r="AL247" s="238"/>
      <c r="AM247" s="238"/>
    </row>
    <row r="248" ht="17.5" spans="1:24">
      <c r="A248" s="31">
        <f>A246</f>
        <v>608</v>
      </c>
      <c r="B248" s="40" t="s">
        <v>563</v>
      </c>
      <c r="C248" s="31" t="s">
        <v>564</v>
      </c>
      <c r="D248" s="41" t="s">
        <v>109</v>
      </c>
      <c r="E248" s="42" t="s">
        <v>565</v>
      </c>
      <c r="F248" s="42" t="s">
        <v>564</v>
      </c>
      <c r="G248" s="19"/>
      <c r="H248" s="21">
        <v>1</v>
      </c>
      <c r="I248" s="21">
        <v>1</v>
      </c>
      <c r="J248" s="21">
        <v>0</v>
      </c>
      <c r="K248" s="21">
        <v>0</v>
      </c>
      <c r="L248" s="424">
        <f>H248+I248*2+J248*4+K248*8</f>
        <v>3</v>
      </c>
      <c r="M248" s="235">
        <f t="shared" ref="M248:Q248" si="56">M246</f>
        <v>150</v>
      </c>
      <c r="N248" s="235">
        <f t="shared" si="56"/>
        <v>800</v>
      </c>
      <c r="O248" s="236">
        <f t="shared" si="56"/>
        <v>500</v>
      </c>
      <c r="P248" s="235">
        <f t="shared" si="56"/>
        <v>100</v>
      </c>
      <c r="Q248" s="234">
        <f t="shared" si="56"/>
        <v>800</v>
      </c>
      <c r="R248" s="234">
        <v>10</v>
      </c>
      <c r="S248" s="234">
        <v>0</v>
      </c>
      <c r="T248" s="234">
        <v>0</v>
      </c>
      <c r="U248" s="234">
        <v>0</v>
      </c>
      <c r="V248" s="234">
        <v>0.7</v>
      </c>
      <c r="W248" s="234">
        <v>3</v>
      </c>
      <c r="X248" s="234">
        <v>5</v>
      </c>
    </row>
  </sheetData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B248"/>
  <sheetViews>
    <sheetView zoomScale="70" zoomScaleNormal="70" topLeftCell="E1" workbookViewId="0">
      <pane ySplit="4" topLeftCell="A184" activePane="bottomLeft" state="frozen"/>
      <selection/>
      <selection pane="bottomLeft" activeCell="J190" sqref="J190"/>
    </sheetView>
  </sheetViews>
  <sheetFormatPr defaultColWidth="9" defaultRowHeight="15"/>
  <cols>
    <col min="1" max="1" width="15" style="21" customWidth="1"/>
    <col min="2" max="2" width="7.5" style="21" customWidth="1"/>
    <col min="3" max="4" width="15" style="21" customWidth="1"/>
    <col min="5" max="5" width="15.7" style="21" customWidth="1"/>
    <col min="6" max="6" width="18.9" style="21" customWidth="1"/>
    <col min="7" max="7" width="11.5" style="26" customWidth="1"/>
    <col min="8" max="17" width="9" style="23"/>
    <col min="18" max="18" width="13.6" style="419" customWidth="1"/>
    <col min="19" max="19" width="14.5" style="26" customWidth="1"/>
    <col min="20" max="20" width="19.7" style="26" customWidth="1"/>
    <col min="21" max="21" width="16.2" style="26" customWidth="1"/>
    <col min="22" max="22" width="21.9" style="26" customWidth="1"/>
    <col min="23" max="23" width="22.5" style="26" customWidth="1"/>
    <col min="24" max="24" width="18.7" style="26" customWidth="1"/>
    <col min="25" max="25" width="21.5" style="26" customWidth="1"/>
    <col min="26" max="26" width="20.7" style="26" customWidth="1"/>
    <col min="27" max="27" width="27.9" style="26" customWidth="1"/>
    <col min="28" max="34" width="6.4" style="26" customWidth="1"/>
    <col min="35" max="35" width="6.6" style="26" customWidth="1"/>
    <col min="36" max="39" width="9" style="26"/>
    <col min="40" max="40" width="26" style="26" customWidth="1"/>
    <col min="41" max="41" width="17.8" style="26" customWidth="1"/>
    <col min="42" max="16384" width="9" style="26"/>
  </cols>
  <sheetData>
    <row r="1" s="1" customFormat="1" ht="75" spans="1:42">
      <c r="A1" s="27" t="s">
        <v>66</v>
      </c>
      <c r="B1" s="27" t="s">
        <v>67</v>
      </c>
      <c r="C1" s="27" t="s">
        <v>68</v>
      </c>
      <c r="D1" s="27" t="s">
        <v>69</v>
      </c>
      <c r="E1" s="28" t="s">
        <v>70</v>
      </c>
      <c r="F1" s="28" t="s">
        <v>71</v>
      </c>
      <c r="G1" s="29" t="s">
        <v>72</v>
      </c>
      <c r="H1" s="30" t="s">
        <v>1000</v>
      </c>
      <c r="I1" s="30" t="s">
        <v>1001</v>
      </c>
      <c r="J1" s="30" t="s">
        <v>1002</v>
      </c>
      <c r="K1" s="30" t="s">
        <v>1003</v>
      </c>
      <c r="L1" s="30" t="s">
        <v>1004</v>
      </c>
      <c r="M1" s="30" t="s">
        <v>1005</v>
      </c>
      <c r="N1" s="30" t="s">
        <v>1006</v>
      </c>
      <c r="O1" s="30" t="s">
        <v>1007</v>
      </c>
      <c r="P1" s="30" t="s">
        <v>1008</v>
      </c>
      <c r="Q1" s="30" t="s">
        <v>1009</v>
      </c>
      <c r="R1" s="426" t="s">
        <v>1010</v>
      </c>
      <c r="S1" s="314" t="s">
        <v>1011</v>
      </c>
      <c r="T1" s="314" t="s">
        <v>1012</v>
      </c>
      <c r="U1" s="314" t="s">
        <v>1013</v>
      </c>
      <c r="V1" s="314" t="s">
        <v>1014</v>
      </c>
      <c r="W1" s="314" t="s">
        <v>1015</v>
      </c>
      <c r="X1" s="314" t="s">
        <v>1016</v>
      </c>
      <c r="Y1" s="314" t="s">
        <v>1017</v>
      </c>
      <c r="Z1" s="314" t="s">
        <v>1018</v>
      </c>
      <c r="AA1" s="430" t="s">
        <v>1019</v>
      </c>
      <c r="AB1" s="314" t="s">
        <v>1020</v>
      </c>
      <c r="AC1" s="314" t="s">
        <v>1021</v>
      </c>
      <c r="AD1" s="314" t="s">
        <v>1022</v>
      </c>
      <c r="AE1" s="314" t="s">
        <v>1023</v>
      </c>
      <c r="AF1" s="314" t="s">
        <v>1024</v>
      </c>
      <c r="AG1" s="314" t="s">
        <v>1025</v>
      </c>
      <c r="AH1" s="314" t="s">
        <v>1026</v>
      </c>
      <c r="AI1" s="314" t="s">
        <v>1027</v>
      </c>
      <c r="AJ1" s="314" t="s">
        <v>1028</v>
      </c>
      <c r="AK1" s="435" t="s">
        <v>1029</v>
      </c>
      <c r="AL1" s="435" t="s">
        <v>1030</v>
      </c>
      <c r="AM1" s="435" t="s">
        <v>1031</v>
      </c>
      <c r="AN1" s="436" t="s">
        <v>1032</v>
      </c>
      <c r="AO1" s="435" t="s">
        <v>1033</v>
      </c>
      <c r="AP1" s="442"/>
    </row>
    <row r="2" s="1" customFormat="1" ht="77.4" customHeight="1" spans="1:41">
      <c r="A2" s="27"/>
      <c r="B2" s="27"/>
      <c r="C2" s="27"/>
      <c r="D2" s="27"/>
      <c r="E2" s="31"/>
      <c r="F2" s="31"/>
      <c r="G2" s="420"/>
      <c r="H2" s="30"/>
      <c r="I2" s="30"/>
      <c r="J2" s="30"/>
      <c r="K2" s="30"/>
      <c r="L2" s="30"/>
      <c r="M2" s="30"/>
      <c r="N2" s="30"/>
      <c r="O2" s="30"/>
      <c r="P2" s="30"/>
      <c r="Q2" s="30"/>
      <c r="R2" s="82" t="s">
        <v>1034</v>
      </c>
      <c r="S2" s="427" t="s">
        <v>1035</v>
      </c>
      <c r="T2" s="427" t="s">
        <v>1036</v>
      </c>
      <c r="U2" s="427" t="s">
        <v>1037</v>
      </c>
      <c r="V2" s="427" t="s">
        <v>1038</v>
      </c>
      <c r="W2" s="427" t="s">
        <v>1039</v>
      </c>
      <c r="X2" s="427" t="s">
        <v>1040</v>
      </c>
      <c r="Y2" s="427" t="s">
        <v>1041</v>
      </c>
      <c r="Z2" s="427" t="s">
        <v>1042</v>
      </c>
      <c r="AA2" s="431" t="s">
        <v>1043</v>
      </c>
      <c r="AB2" s="427" t="s">
        <v>1044</v>
      </c>
      <c r="AC2" s="427" t="s">
        <v>1045</v>
      </c>
      <c r="AD2" s="427" t="s">
        <v>1046</v>
      </c>
      <c r="AE2" s="427" t="s">
        <v>1047</v>
      </c>
      <c r="AF2" s="427" t="s">
        <v>1048</v>
      </c>
      <c r="AG2" s="427" t="s">
        <v>1049</v>
      </c>
      <c r="AH2" s="427" t="s">
        <v>1050</v>
      </c>
      <c r="AI2" s="427" t="s">
        <v>1051</v>
      </c>
      <c r="AJ2" s="427" t="s">
        <v>1052</v>
      </c>
      <c r="AK2" s="435" t="s">
        <v>1053</v>
      </c>
      <c r="AL2" s="435" t="s">
        <v>1054</v>
      </c>
      <c r="AM2" s="435" t="s">
        <v>1055</v>
      </c>
      <c r="AN2" s="435" t="s">
        <v>1056</v>
      </c>
      <c r="AO2" s="435" t="s">
        <v>1057</v>
      </c>
    </row>
    <row r="3" s="1" customFormat="1" ht="35.4" customHeight="1" spans="1:41">
      <c r="A3" s="27"/>
      <c r="B3" s="27"/>
      <c r="C3" s="27"/>
      <c r="D3" s="27"/>
      <c r="E3" s="31"/>
      <c r="F3" s="31"/>
      <c r="G3" s="421" t="s">
        <v>97</v>
      </c>
      <c r="H3" s="30"/>
      <c r="I3" s="30"/>
      <c r="J3" s="30"/>
      <c r="K3" s="30"/>
      <c r="L3" s="30"/>
      <c r="M3" s="30"/>
      <c r="N3" s="30"/>
      <c r="O3" s="30"/>
      <c r="P3" s="30"/>
      <c r="Q3" s="30"/>
      <c r="R3" s="428"/>
      <c r="S3" s="95">
        <v>0.1</v>
      </c>
      <c r="T3" s="95">
        <v>1</v>
      </c>
      <c r="U3" s="95">
        <v>0.1</v>
      </c>
      <c r="V3" s="95">
        <v>0.1</v>
      </c>
      <c r="W3" s="95">
        <v>1</v>
      </c>
      <c r="X3" s="95">
        <v>1</v>
      </c>
      <c r="Y3" s="95">
        <v>0.1</v>
      </c>
      <c r="Z3" s="95">
        <v>0.1</v>
      </c>
      <c r="AA3" s="432">
        <v>1</v>
      </c>
      <c r="AB3" s="95">
        <v>1</v>
      </c>
      <c r="AC3" s="95">
        <v>1</v>
      </c>
      <c r="AD3" s="95">
        <v>1</v>
      </c>
      <c r="AE3" s="95">
        <v>1</v>
      </c>
      <c r="AF3" s="95">
        <v>1</v>
      </c>
      <c r="AG3" s="95">
        <v>1</v>
      </c>
      <c r="AH3" s="95">
        <v>1</v>
      </c>
      <c r="AI3" s="95">
        <v>1</v>
      </c>
      <c r="AJ3" s="95">
        <v>1</v>
      </c>
      <c r="AK3" s="437">
        <v>10</v>
      </c>
      <c r="AL3" s="437">
        <v>1</v>
      </c>
      <c r="AM3" s="437">
        <v>1</v>
      </c>
      <c r="AN3" s="438">
        <v>1</v>
      </c>
      <c r="AO3" s="438">
        <v>1</v>
      </c>
    </row>
    <row r="4" ht="40.2" customHeight="1" spans="1:41">
      <c r="A4" s="27">
        <f>启动参数!A4</f>
        <v>608</v>
      </c>
      <c r="B4" s="27"/>
      <c r="C4" s="27"/>
      <c r="D4" s="27"/>
      <c r="E4" s="31" t="s">
        <v>98</v>
      </c>
      <c r="F4" s="31" t="s">
        <v>98</v>
      </c>
      <c r="G4" s="421" t="s">
        <v>99</v>
      </c>
      <c r="H4" s="21"/>
      <c r="I4" s="21"/>
      <c r="J4" s="21"/>
      <c r="K4" s="21"/>
      <c r="L4" s="21"/>
      <c r="M4" s="21"/>
      <c r="N4" s="21"/>
      <c r="O4" s="21"/>
      <c r="P4" s="21"/>
      <c r="Q4" s="21"/>
      <c r="R4" s="271"/>
      <c r="S4" s="95" t="s">
        <v>986</v>
      </c>
      <c r="T4" s="95" t="s">
        <v>101</v>
      </c>
      <c r="U4" s="95" t="s">
        <v>102</v>
      </c>
      <c r="V4" s="95" t="s">
        <v>102</v>
      </c>
      <c r="W4" s="95" t="s">
        <v>986</v>
      </c>
      <c r="X4" s="95" t="s">
        <v>101</v>
      </c>
      <c r="Y4" s="95" t="s">
        <v>102</v>
      </c>
      <c r="Z4" s="95" t="s">
        <v>102</v>
      </c>
      <c r="AA4" s="432" t="s">
        <v>986</v>
      </c>
      <c r="AB4" s="95" t="s">
        <v>986</v>
      </c>
      <c r="AC4" s="95" t="s">
        <v>986</v>
      </c>
      <c r="AD4" s="95" t="s">
        <v>986</v>
      </c>
      <c r="AE4" s="95" t="s">
        <v>986</v>
      </c>
      <c r="AF4" s="95" t="s">
        <v>986</v>
      </c>
      <c r="AG4" s="95" t="s">
        <v>986</v>
      </c>
      <c r="AH4" s="95" t="s">
        <v>986</v>
      </c>
      <c r="AI4" s="95" t="s">
        <v>986</v>
      </c>
      <c r="AJ4" s="95" t="s">
        <v>986</v>
      </c>
      <c r="AK4" s="323" t="s">
        <v>609</v>
      </c>
      <c r="AL4" s="323" t="s">
        <v>101</v>
      </c>
      <c r="AM4" s="323" t="s">
        <v>101</v>
      </c>
      <c r="AN4" s="439" t="s">
        <v>1058</v>
      </c>
      <c r="AO4" s="323" t="s">
        <v>101</v>
      </c>
    </row>
    <row r="5" s="3" customFormat="1" ht="29.4" customHeight="1" spans="1:41">
      <c r="A5" s="422"/>
      <c r="B5" s="35"/>
      <c r="C5" s="422"/>
      <c r="D5" s="422"/>
      <c r="E5" s="34"/>
      <c r="F5" s="34"/>
      <c r="G5" s="423"/>
      <c r="H5" s="39">
        <v>0</v>
      </c>
      <c r="I5" s="39">
        <v>1</v>
      </c>
      <c r="J5" s="39"/>
      <c r="K5" s="39"/>
      <c r="L5" s="39"/>
      <c r="M5" s="39">
        <v>0</v>
      </c>
      <c r="N5" s="39">
        <v>1</v>
      </c>
      <c r="O5" s="39">
        <v>0</v>
      </c>
      <c r="P5" s="39"/>
      <c r="Q5" s="39">
        <v>0</v>
      </c>
      <c r="R5" s="394">
        <f t="shared" ref="R5:R10" si="0">H5+I5*2+J5*4+K5*8+L5*16+M5*32+N5*64+O5*128+P5*256+Q5*512</f>
        <v>66</v>
      </c>
      <c r="S5" s="394"/>
      <c r="T5" s="394" t="s">
        <v>1059</v>
      </c>
      <c r="U5" s="394"/>
      <c r="V5" s="394"/>
      <c r="W5" s="394"/>
      <c r="X5" s="394"/>
      <c r="Y5" s="394"/>
      <c r="Z5" s="394"/>
      <c r="AA5" s="432"/>
      <c r="AB5" s="394"/>
      <c r="AC5" s="394"/>
      <c r="AD5" s="394"/>
      <c r="AE5" s="394"/>
      <c r="AF5" s="394" t="s">
        <v>1060</v>
      </c>
      <c r="AG5" s="394"/>
      <c r="AH5" s="394"/>
      <c r="AI5" s="394"/>
      <c r="AJ5" s="394"/>
      <c r="AK5" s="440"/>
      <c r="AL5" s="440"/>
      <c r="AM5" s="440"/>
      <c r="AN5" s="441"/>
      <c r="AO5" s="440"/>
    </row>
    <row r="6" customFormat="1" ht="17.5" spans="1:41">
      <c r="A6" s="31">
        <f>A4</f>
        <v>608</v>
      </c>
      <c r="B6" s="40" t="s">
        <v>109</v>
      </c>
      <c r="C6" s="31" t="s">
        <v>110</v>
      </c>
      <c r="D6" s="41" t="s">
        <v>109</v>
      </c>
      <c r="E6" s="42" t="s">
        <v>111</v>
      </c>
      <c r="F6" s="42" t="s">
        <v>112</v>
      </c>
      <c r="G6" s="424"/>
      <c r="H6" s="21">
        <v>0</v>
      </c>
      <c r="I6" s="21">
        <v>1</v>
      </c>
      <c r="J6" s="21">
        <v>0</v>
      </c>
      <c r="K6" s="21">
        <v>0</v>
      </c>
      <c r="L6" s="21">
        <v>0</v>
      </c>
      <c r="M6" s="21">
        <v>0</v>
      </c>
      <c r="N6" s="21">
        <v>1</v>
      </c>
      <c r="O6" s="21">
        <v>0</v>
      </c>
      <c r="P6" s="21">
        <v>0</v>
      </c>
      <c r="Q6" s="21">
        <v>0</v>
      </c>
      <c r="R6" s="21">
        <f t="shared" si="0"/>
        <v>66</v>
      </c>
      <c r="S6" s="143">
        <v>100</v>
      </c>
      <c r="T6" s="143">
        <v>100</v>
      </c>
      <c r="U6" s="143">
        <v>253</v>
      </c>
      <c r="V6" s="143">
        <v>260</v>
      </c>
      <c r="W6" s="143">
        <v>20</v>
      </c>
      <c r="X6" s="143">
        <v>600</v>
      </c>
      <c r="Y6" s="143">
        <v>210</v>
      </c>
      <c r="Z6" s="143">
        <v>205</v>
      </c>
      <c r="AA6" s="433">
        <v>-20</v>
      </c>
      <c r="AB6" s="143">
        <v>100</v>
      </c>
      <c r="AC6" s="143">
        <v>100</v>
      </c>
      <c r="AD6" s="143">
        <v>100</v>
      </c>
      <c r="AE6" s="143">
        <v>100</v>
      </c>
      <c r="AF6" s="143">
        <v>0</v>
      </c>
      <c r="AG6" s="143">
        <v>30</v>
      </c>
      <c r="AH6" s="143">
        <v>60</v>
      </c>
      <c r="AI6" s="143">
        <v>100</v>
      </c>
      <c r="AJ6" s="143">
        <v>100</v>
      </c>
      <c r="AK6" s="143">
        <v>3000</v>
      </c>
      <c r="AL6" s="143">
        <v>3000</v>
      </c>
      <c r="AM6" s="143">
        <v>3000</v>
      </c>
      <c r="AN6" s="143">
        <v>10</v>
      </c>
      <c r="AO6" s="143">
        <v>3000</v>
      </c>
    </row>
    <row r="7" s="2" customFormat="1" ht="17.5" spans="1:41">
      <c r="A7" s="34"/>
      <c r="B7" s="35"/>
      <c r="C7" s="34"/>
      <c r="D7" s="36"/>
      <c r="E7" s="37"/>
      <c r="F7" s="37"/>
      <c r="G7" s="232"/>
      <c r="H7" s="39">
        <v>0</v>
      </c>
      <c r="I7" s="39">
        <v>1</v>
      </c>
      <c r="J7" s="39"/>
      <c r="K7" s="39"/>
      <c r="L7" s="39"/>
      <c r="M7" s="39">
        <v>0</v>
      </c>
      <c r="N7" s="39">
        <v>1</v>
      </c>
      <c r="O7" s="39">
        <v>0</v>
      </c>
      <c r="P7" s="39"/>
      <c r="Q7" s="39">
        <v>0</v>
      </c>
      <c r="R7" s="394">
        <f t="shared" si="0"/>
        <v>66</v>
      </c>
      <c r="S7" s="148"/>
      <c r="T7" s="148"/>
      <c r="U7" s="148"/>
      <c r="V7" s="148"/>
      <c r="W7" s="148"/>
      <c r="X7" s="148"/>
      <c r="Y7" s="148"/>
      <c r="Z7" s="148"/>
      <c r="AA7" s="433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>
        <v>3000</v>
      </c>
    </row>
    <row r="8" customFormat="1" ht="17.5" spans="1:41">
      <c r="A8" s="31">
        <f>A4</f>
        <v>608</v>
      </c>
      <c r="B8" s="40" t="s">
        <v>109</v>
      </c>
      <c r="C8" s="31" t="s">
        <v>110</v>
      </c>
      <c r="D8" s="41" t="s">
        <v>120</v>
      </c>
      <c r="E8" s="42" t="s">
        <v>121</v>
      </c>
      <c r="F8" s="44" t="s">
        <v>621</v>
      </c>
      <c r="G8" s="424"/>
      <c r="H8" s="21">
        <v>0</v>
      </c>
      <c r="I8" s="21">
        <v>1</v>
      </c>
      <c r="J8" s="21">
        <v>0</v>
      </c>
      <c r="K8" s="21">
        <v>0</v>
      </c>
      <c r="L8" s="21">
        <v>0</v>
      </c>
      <c r="M8" s="21">
        <v>0</v>
      </c>
      <c r="N8" s="21">
        <v>1</v>
      </c>
      <c r="O8" s="21">
        <v>0</v>
      </c>
      <c r="P8" s="21">
        <v>0</v>
      </c>
      <c r="Q8" s="21">
        <v>0</v>
      </c>
      <c r="R8" s="21">
        <f t="shared" si="0"/>
        <v>66</v>
      </c>
      <c r="S8" s="143">
        <v>100</v>
      </c>
      <c r="T8" s="143">
        <v>100</v>
      </c>
      <c r="U8" s="143">
        <v>253</v>
      </c>
      <c r="V8" s="143">
        <v>260</v>
      </c>
      <c r="W8" s="143">
        <v>20</v>
      </c>
      <c r="X8" s="143">
        <v>600</v>
      </c>
      <c r="Y8" s="143">
        <v>210</v>
      </c>
      <c r="Z8" s="143">
        <v>205</v>
      </c>
      <c r="AA8" s="433">
        <v>-20</v>
      </c>
      <c r="AB8" s="143">
        <v>100</v>
      </c>
      <c r="AC8" s="143">
        <v>100</v>
      </c>
      <c r="AD8" s="143">
        <v>100</v>
      </c>
      <c r="AE8" s="143">
        <v>100</v>
      </c>
      <c r="AF8" s="143">
        <v>0</v>
      </c>
      <c r="AG8" s="143">
        <v>30</v>
      </c>
      <c r="AH8" s="143">
        <v>60</v>
      </c>
      <c r="AI8" s="143">
        <v>100</v>
      </c>
      <c r="AJ8" s="143">
        <v>100</v>
      </c>
      <c r="AK8" s="143">
        <v>3000</v>
      </c>
      <c r="AL8" s="143">
        <v>3000</v>
      </c>
      <c r="AM8" s="143">
        <v>3000</v>
      </c>
      <c r="AN8" s="143">
        <v>10</v>
      </c>
      <c r="AO8" s="143">
        <v>3000</v>
      </c>
    </row>
    <row r="9" s="2" customFormat="1" ht="17.5" spans="1:41">
      <c r="A9" s="34"/>
      <c r="B9" s="35"/>
      <c r="C9" s="34"/>
      <c r="D9" s="36"/>
      <c r="E9" s="37"/>
      <c r="F9" s="37"/>
      <c r="G9" s="232"/>
      <c r="H9" s="39">
        <v>0</v>
      </c>
      <c r="I9" s="39">
        <v>1</v>
      </c>
      <c r="J9" s="39"/>
      <c r="K9" s="39"/>
      <c r="L9" s="39"/>
      <c r="M9" s="39">
        <v>0</v>
      </c>
      <c r="N9" s="39">
        <v>1</v>
      </c>
      <c r="O9" s="39">
        <v>0</v>
      </c>
      <c r="P9" s="39"/>
      <c r="Q9" s="39">
        <v>0</v>
      </c>
      <c r="R9" s="394">
        <f t="shared" si="0"/>
        <v>66</v>
      </c>
      <c r="S9" s="148"/>
      <c r="T9" s="148"/>
      <c r="U9" s="148"/>
      <c r="V9" s="148"/>
      <c r="W9" s="148"/>
      <c r="X9" s="148"/>
      <c r="Y9" s="148"/>
      <c r="Z9" s="394"/>
      <c r="AA9" s="432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>
        <v>3000</v>
      </c>
    </row>
    <row r="10" customFormat="1" ht="17.5" spans="1:41">
      <c r="A10" s="31">
        <f>A6</f>
        <v>608</v>
      </c>
      <c r="B10" s="40" t="s">
        <v>109</v>
      </c>
      <c r="C10" s="31" t="s">
        <v>110</v>
      </c>
      <c r="D10" s="41" t="s">
        <v>126</v>
      </c>
      <c r="E10" s="42" t="s">
        <v>121</v>
      </c>
      <c r="F10" s="42" t="s">
        <v>128</v>
      </c>
      <c r="G10" s="424"/>
      <c r="H10" s="21">
        <v>0</v>
      </c>
      <c r="I10" s="21">
        <v>1</v>
      </c>
      <c r="J10" s="21">
        <v>0</v>
      </c>
      <c r="K10" s="21">
        <v>0</v>
      </c>
      <c r="L10" s="21">
        <v>0</v>
      </c>
      <c r="M10" s="21">
        <v>0</v>
      </c>
      <c r="N10" s="21">
        <v>1</v>
      </c>
      <c r="O10" s="21">
        <v>0</v>
      </c>
      <c r="P10" s="21">
        <v>0</v>
      </c>
      <c r="Q10" s="21">
        <v>0</v>
      </c>
      <c r="R10" s="21">
        <f t="shared" si="0"/>
        <v>66</v>
      </c>
      <c r="S10" s="143">
        <v>100</v>
      </c>
      <c r="T10" s="143">
        <v>100</v>
      </c>
      <c r="U10" s="143">
        <v>253</v>
      </c>
      <c r="V10" s="143">
        <v>260</v>
      </c>
      <c r="W10" s="143">
        <v>20</v>
      </c>
      <c r="X10" s="143">
        <v>600</v>
      </c>
      <c r="Y10" s="143">
        <v>210</v>
      </c>
      <c r="Z10" s="143">
        <v>205</v>
      </c>
      <c r="AA10" s="433">
        <v>-20</v>
      </c>
      <c r="AB10" s="143">
        <v>100</v>
      </c>
      <c r="AC10" s="143">
        <v>100</v>
      </c>
      <c r="AD10" s="143">
        <v>100</v>
      </c>
      <c r="AE10" s="143">
        <v>100</v>
      </c>
      <c r="AF10" s="143">
        <v>0</v>
      </c>
      <c r="AG10" s="143">
        <v>30</v>
      </c>
      <c r="AH10" s="143">
        <v>60</v>
      </c>
      <c r="AI10" s="143">
        <v>100</v>
      </c>
      <c r="AJ10" s="143">
        <v>100</v>
      </c>
      <c r="AK10" s="143">
        <v>3000</v>
      </c>
      <c r="AL10" s="143">
        <v>3000</v>
      </c>
      <c r="AM10" s="143">
        <v>3000</v>
      </c>
      <c r="AN10" s="143">
        <v>10</v>
      </c>
      <c r="AO10" s="143">
        <v>3000</v>
      </c>
    </row>
    <row r="11" s="3" customFormat="1" ht="17.5" spans="1:41">
      <c r="A11" s="45"/>
      <c r="B11" s="35"/>
      <c r="C11" s="34"/>
      <c r="D11" s="36"/>
      <c r="E11" s="37"/>
      <c r="F11" s="37"/>
      <c r="G11" s="232"/>
      <c r="H11" s="49"/>
      <c r="I11" s="49"/>
      <c r="J11" s="49"/>
      <c r="K11" s="49"/>
      <c r="L11" s="49"/>
      <c r="M11" s="49"/>
      <c r="N11" s="49"/>
      <c r="O11" s="49"/>
      <c r="P11" s="49"/>
      <c r="Q11" s="49">
        <v>0</v>
      </c>
      <c r="R11" s="49"/>
      <c r="S11" s="148"/>
      <c r="T11" s="148"/>
      <c r="U11" s="148"/>
      <c r="V11" s="148"/>
      <c r="W11" s="148"/>
      <c r="X11" s="148"/>
      <c r="Y11" s="148"/>
      <c r="Z11" s="148"/>
      <c r="AA11" s="433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  <c r="AO11" s="148">
        <v>3000</v>
      </c>
    </row>
    <row r="12" customFormat="1" ht="17.5" spans="1:41">
      <c r="A12" s="48">
        <f>A6</f>
        <v>608</v>
      </c>
      <c r="B12" s="40"/>
      <c r="C12" s="31" t="s">
        <v>110</v>
      </c>
      <c r="D12" s="41" t="s">
        <v>129</v>
      </c>
      <c r="E12" s="42" t="s">
        <v>130</v>
      </c>
      <c r="F12" s="42" t="s">
        <v>131</v>
      </c>
      <c r="G12" s="424"/>
      <c r="H12" s="21"/>
      <c r="I12" s="21"/>
      <c r="J12" s="21"/>
      <c r="K12" s="21"/>
      <c r="L12" s="21"/>
      <c r="M12" s="21"/>
      <c r="N12" s="21"/>
      <c r="O12" s="21"/>
      <c r="P12" s="21"/>
      <c r="Q12" s="21">
        <v>0</v>
      </c>
      <c r="R12" s="21"/>
      <c r="S12" s="143"/>
      <c r="T12" s="143"/>
      <c r="U12" s="143"/>
      <c r="V12" s="143"/>
      <c r="W12" s="143"/>
      <c r="X12" s="143"/>
      <c r="Y12" s="143"/>
      <c r="Z12" s="143"/>
      <c r="AA12" s="43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143"/>
      <c r="AM12" s="143"/>
      <c r="AN12" s="143"/>
      <c r="AO12" s="143">
        <v>3000</v>
      </c>
    </row>
    <row r="13" s="3" customFormat="1" ht="17.5" spans="1:41">
      <c r="A13" s="45"/>
      <c r="B13" s="35"/>
      <c r="C13" s="34"/>
      <c r="D13" s="36"/>
      <c r="E13" s="37"/>
      <c r="F13" s="37"/>
      <c r="G13" s="232"/>
      <c r="H13" s="49"/>
      <c r="I13" s="49"/>
      <c r="J13" s="49"/>
      <c r="K13" s="49"/>
      <c r="L13" s="49"/>
      <c r="M13" s="49"/>
      <c r="N13" s="49"/>
      <c r="O13" s="49"/>
      <c r="P13" s="49"/>
      <c r="Q13" s="49">
        <v>0</v>
      </c>
      <c r="R13" s="49"/>
      <c r="S13" s="148"/>
      <c r="T13" s="148"/>
      <c r="U13" s="148"/>
      <c r="V13" s="148"/>
      <c r="W13" s="148"/>
      <c r="X13" s="148"/>
      <c r="Y13" s="148"/>
      <c r="Z13" s="148"/>
      <c r="AA13" s="433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>
        <v>3000</v>
      </c>
    </row>
    <row r="14" customFormat="1" ht="17.5" spans="1:41">
      <c r="A14" s="48">
        <f>A8</f>
        <v>608</v>
      </c>
      <c r="B14" s="40"/>
      <c r="C14" s="31" t="s">
        <v>110</v>
      </c>
      <c r="D14" s="41" t="s">
        <v>132</v>
      </c>
      <c r="E14" s="42" t="s">
        <v>133</v>
      </c>
      <c r="F14" s="42" t="s">
        <v>134</v>
      </c>
      <c r="G14" s="424"/>
      <c r="H14" s="21"/>
      <c r="I14" s="21"/>
      <c r="J14" s="21"/>
      <c r="K14" s="21"/>
      <c r="L14" s="21"/>
      <c r="M14" s="21"/>
      <c r="N14" s="21"/>
      <c r="O14" s="21"/>
      <c r="P14" s="21"/>
      <c r="Q14" s="21">
        <v>0</v>
      </c>
      <c r="R14" s="21"/>
      <c r="S14" s="143"/>
      <c r="T14" s="143"/>
      <c r="U14" s="143"/>
      <c r="V14" s="143"/>
      <c r="W14" s="143"/>
      <c r="X14" s="143"/>
      <c r="Y14" s="143"/>
      <c r="Z14" s="143"/>
      <c r="AA14" s="433"/>
      <c r="AB14" s="143"/>
      <c r="AC14" s="143"/>
      <c r="AD14" s="143"/>
      <c r="AE14" s="143"/>
      <c r="AF14" s="143"/>
      <c r="AG14" s="143"/>
      <c r="AH14" s="143"/>
      <c r="AI14" s="143"/>
      <c r="AJ14" s="143"/>
      <c r="AK14" s="143"/>
      <c r="AL14" s="143"/>
      <c r="AM14" s="143"/>
      <c r="AN14" s="143"/>
      <c r="AO14" s="143">
        <v>3000</v>
      </c>
    </row>
    <row r="15" customFormat="1" ht="17.5" spans="1:41">
      <c r="A15" s="45"/>
      <c r="B15" s="35"/>
      <c r="C15" s="34"/>
      <c r="D15" s="36"/>
      <c r="E15" s="37"/>
      <c r="F15" s="37"/>
      <c r="G15" s="232"/>
      <c r="H15" s="39">
        <v>0</v>
      </c>
      <c r="I15" s="39">
        <v>1</v>
      </c>
      <c r="J15" s="39"/>
      <c r="K15" s="39"/>
      <c r="L15" s="39"/>
      <c r="M15" s="39">
        <v>0</v>
      </c>
      <c r="N15" s="39">
        <v>1</v>
      </c>
      <c r="O15" s="39">
        <v>0</v>
      </c>
      <c r="P15" s="39"/>
      <c r="Q15" s="39">
        <v>0</v>
      </c>
      <c r="R15" s="394">
        <f>H15+I15*2+J15*4+K15*8+L15*16+M15*32+N15*64+O15*128+P15*256+Q15*512</f>
        <v>66</v>
      </c>
      <c r="S15" s="148"/>
      <c r="T15" s="148"/>
      <c r="U15" s="148"/>
      <c r="V15" s="148"/>
      <c r="W15" s="148"/>
      <c r="X15" s="148"/>
      <c r="Y15" s="148"/>
      <c r="Z15" s="148"/>
      <c r="AA15" s="433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>
        <v>3000</v>
      </c>
    </row>
    <row r="16" s="5" customFormat="1" ht="17.5" spans="1:41">
      <c r="A16" s="57">
        <f>A4</f>
        <v>608</v>
      </c>
      <c r="B16" s="58" t="s">
        <v>109</v>
      </c>
      <c r="C16" s="59" t="s">
        <v>110</v>
      </c>
      <c r="D16" s="60" t="s">
        <v>135</v>
      </c>
      <c r="E16" s="61" t="s">
        <v>136</v>
      </c>
      <c r="F16" s="61" t="s">
        <v>137</v>
      </c>
      <c r="G16" s="235"/>
      <c r="H16" s="119">
        <v>0</v>
      </c>
      <c r="I16" s="119">
        <v>1</v>
      </c>
      <c r="J16" s="119">
        <v>0</v>
      </c>
      <c r="K16" s="119">
        <v>0</v>
      </c>
      <c r="L16" s="119">
        <v>0</v>
      </c>
      <c r="M16" s="119">
        <v>0</v>
      </c>
      <c r="N16" s="119">
        <v>1</v>
      </c>
      <c r="O16" s="119">
        <v>0</v>
      </c>
      <c r="P16" s="119">
        <v>0</v>
      </c>
      <c r="Q16" s="119">
        <v>0</v>
      </c>
      <c r="R16" s="119">
        <f>H16+I16*2+J16*4+K16*8+L16*16+M16*32+N16*64+O16*128+P16*256+Q16*512</f>
        <v>66</v>
      </c>
      <c r="S16" s="234">
        <v>100</v>
      </c>
      <c r="T16" s="234">
        <v>100</v>
      </c>
      <c r="U16" s="234">
        <v>253</v>
      </c>
      <c r="V16" s="234">
        <v>260</v>
      </c>
      <c r="W16" s="234">
        <v>20</v>
      </c>
      <c r="X16" s="234">
        <v>600</v>
      </c>
      <c r="Y16" s="234">
        <v>210</v>
      </c>
      <c r="Z16" s="234">
        <v>205</v>
      </c>
      <c r="AA16" s="433">
        <v>-20</v>
      </c>
      <c r="AB16" s="234">
        <v>100</v>
      </c>
      <c r="AC16" s="234">
        <v>100</v>
      </c>
      <c r="AD16" s="234">
        <v>100</v>
      </c>
      <c r="AE16" s="234">
        <v>100</v>
      </c>
      <c r="AF16" s="234">
        <v>0</v>
      </c>
      <c r="AG16" s="234">
        <v>30</v>
      </c>
      <c r="AH16" s="234">
        <v>60</v>
      </c>
      <c r="AI16" s="234">
        <v>100</v>
      </c>
      <c r="AJ16" s="234">
        <v>100</v>
      </c>
      <c r="AK16" s="234">
        <v>3000</v>
      </c>
      <c r="AL16" s="234">
        <v>3000</v>
      </c>
      <c r="AM16" s="234">
        <v>3000</v>
      </c>
      <c r="AN16" s="234">
        <v>10</v>
      </c>
      <c r="AO16" s="234">
        <v>3000</v>
      </c>
    </row>
    <row r="17" customFormat="1" ht="17.5" spans="1:41">
      <c r="A17" s="45"/>
      <c r="B17" s="35"/>
      <c r="C17" s="34"/>
      <c r="D17" s="36"/>
      <c r="E17" s="37"/>
      <c r="F17" s="37"/>
      <c r="G17" s="232"/>
      <c r="H17" s="39">
        <v>0</v>
      </c>
      <c r="I17" s="39">
        <v>1</v>
      </c>
      <c r="J17" s="39"/>
      <c r="K17" s="39"/>
      <c r="L17" s="39"/>
      <c r="M17" s="39">
        <v>0</v>
      </c>
      <c r="N17" s="39">
        <v>1</v>
      </c>
      <c r="O17" s="39">
        <v>0</v>
      </c>
      <c r="P17" s="39"/>
      <c r="Q17" s="39">
        <v>0</v>
      </c>
      <c r="R17" s="394">
        <f>H17+I17*2+J17*4+K17*8+L17*16+M17*32+N17*64+O17*128+P17*256+Q17*512</f>
        <v>66</v>
      </c>
      <c r="S17" s="148"/>
      <c r="T17" s="148"/>
      <c r="U17" s="148"/>
      <c r="V17" s="148"/>
      <c r="W17" s="148"/>
      <c r="X17" s="148"/>
      <c r="Y17" s="148"/>
      <c r="Z17" s="148"/>
      <c r="AA17" s="433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>
        <v>3000</v>
      </c>
    </row>
    <row r="18" s="5" customFormat="1" ht="17.5" spans="1:41">
      <c r="A18" s="57">
        <f>A4</f>
        <v>608</v>
      </c>
      <c r="B18" s="58" t="s">
        <v>109</v>
      </c>
      <c r="C18" s="59" t="s">
        <v>110</v>
      </c>
      <c r="D18" s="60" t="s">
        <v>138</v>
      </c>
      <c r="E18" s="61" t="s">
        <v>139</v>
      </c>
      <c r="F18" s="61" t="s">
        <v>140</v>
      </c>
      <c r="G18" s="235"/>
      <c r="H18" s="119"/>
      <c r="I18" s="119">
        <v>1</v>
      </c>
      <c r="J18" s="119">
        <v>0</v>
      </c>
      <c r="K18" s="119">
        <v>0</v>
      </c>
      <c r="L18" s="119">
        <v>0</v>
      </c>
      <c r="M18" s="119">
        <v>0</v>
      </c>
      <c r="N18" s="119">
        <v>1</v>
      </c>
      <c r="O18" s="119">
        <v>0</v>
      </c>
      <c r="P18" s="119">
        <v>0</v>
      </c>
      <c r="Q18" s="119">
        <v>0</v>
      </c>
      <c r="R18" s="119">
        <f>H18+I18*2+J18*4+K18*8+L18*16+M18*32+N18*64+O18*128+P18*256+Q18*512</f>
        <v>66</v>
      </c>
      <c r="S18" s="234">
        <v>100</v>
      </c>
      <c r="T18" s="234">
        <v>100</v>
      </c>
      <c r="U18" s="234">
        <v>253</v>
      </c>
      <c r="V18" s="234">
        <v>260</v>
      </c>
      <c r="W18" s="234">
        <v>20</v>
      </c>
      <c r="X18" s="234">
        <v>600</v>
      </c>
      <c r="Y18" s="234">
        <v>210</v>
      </c>
      <c r="Z18" s="234">
        <v>205</v>
      </c>
      <c r="AA18" s="433">
        <v>-20</v>
      </c>
      <c r="AB18" s="234">
        <v>100</v>
      </c>
      <c r="AC18" s="234">
        <v>100</v>
      </c>
      <c r="AD18" s="234">
        <v>100</v>
      </c>
      <c r="AE18" s="234">
        <v>100</v>
      </c>
      <c r="AF18" s="234">
        <v>0</v>
      </c>
      <c r="AG18" s="234">
        <v>30</v>
      </c>
      <c r="AH18" s="234">
        <v>60</v>
      </c>
      <c r="AI18" s="234">
        <v>100</v>
      </c>
      <c r="AJ18" s="234">
        <v>100</v>
      </c>
      <c r="AK18" s="234">
        <v>3000</v>
      </c>
      <c r="AL18" s="234">
        <v>3000</v>
      </c>
      <c r="AM18" s="234">
        <v>3000</v>
      </c>
      <c r="AN18" s="234">
        <v>10</v>
      </c>
      <c r="AO18" s="234">
        <v>3000</v>
      </c>
    </row>
    <row r="19" s="2" customFormat="1" ht="17.5" spans="1:41">
      <c r="A19" s="34"/>
      <c r="B19" s="35"/>
      <c r="C19" s="34"/>
      <c r="D19" s="36"/>
      <c r="E19" s="37"/>
      <c r="F19" s="37"/>
      <c r="G19" s="232"/>
      <c r="H19" s="39">
        <v>0</v>
      </c>
      <c r="I19" s="39">
        <v>1</v>
      </c>
      <c r="J19" s="39"/>
      <c r="K19" s="39"/>
      <c r="L19" s="39"/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4">
        <f t="shared" ref="R19:R36" si="1">H19+I19*2+J19*4+K19*8+L19*16+M19*32+N19*64+O19*128+P19*256+Q19*512</f>
        <v>2</v>
      </c>
      <c r="S19" s="148"/>
      <c r="T19" s="148"/>
      <c r="U19" s="148">
        <v>253</v>
      </c>
      <c r="V19" s="302" t="s">
        <v>388</v>
      </c>
      <c r="W19" s="429" t="s">
        <v>1061</v>
      </c>
      <c r="X19" s="148"/>
      <c r="Y19" s="148"/>
      <c r="Z19" s="148"/>
      <c r="AA19" s="433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  <c r="AL19" s="148"/>
      <c r="AM19" s="148"/>
      <c r="AN19" s="148"/>
      <c r="AO19" s="148">
        <v>3000</v>
      </c>
    </row>
    <row r="20" customFormat="1" ht="17.5" spans="1:41">
      <c r="A20" s="31">
        <f>A4</f>
        <v>608</v>
      </c>
      <c r="B20" s="40" t="s">
        <v>120</v>
      </c>
      <c r="C20" s="31" t="s">
        <v>146</v>
      </c>
      <c r="D20" s="41" t="s">
        <v>109</v>
      </c>
      <c r="E20" s="42" t="s">
        <v>147</v>
      </c>
      <c r="F20" s="42" t="s">
        <v>148</v>
      </c>
      <c r="G20" s="424"/>
      <c r="H20" s="21">
        <v>0</v>
      </c>
      <c r="I20" s="21">
        <v>1</v>
      </c>
      <c r="J20" s="21">
        <v>1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f t="shared" si="1"/>
        <v>6</v>
      </c>
      <c r="S20" s="143">
        <v>100</v>
      </c>
      <c r="T20" s="143">
        <v>100</v>
      </c>
      <c r="U20" s="143">
        <v>253</v>
      </c>
      <c r="V20" s="143">
        <v>265</v>
      </c>
      <c r="W20" s="143">
        <v>18</v>
      </c>
      <c r="X20" s="143">
        <v>22</v>
      </c>
      <c r="Y20" s="143">
        <v>210</v>
      </c>
      <c r="Z20" s="143">
        <v>205</v>
      </c>
      <c r="AA20" s="433">
        <v>-20</v>
      </c>
      <c r="AB20" s="143">
        <v>100</v>
      </c>
      <c r="AC20" s="143">
        <v>100</v>
      </c>
      <c r="AD20" s="143">
        <v>100</v>
      </c>
      <c r="AE20" s="143">
        <v>100</v>
      </c>
      <c r="AF20" s="143">
        <v>0</v>
      </c>
      <c r="AG20" s="143">
        <v>30</v>
      </c>
      <c r="AH20" s="143">
        <v>60</v>
      </c>
      <c r="AI20" s="143">
        <v>100</v>
      </c>
      <c r="AJ20" s="143">
        <v>100</v>
      </c>
      <c r="AK20" s="143">
        <v>3000</v>
      </c>
      <c r="AL20" s="143">
        <v>3000</v>
      </c>
      <c r="AM20" s="143">
        <v>3000</v>
      </c>
      <c r="AN20" s="143">
        <v>10</v>
      </c>
      <c r="AO20" s="143">
        <v>3000</v>
      </c>
    </row>
    <row r="21" s="2" customFormat="1" ht="17.5" spans="1:41">
      <c r="A21" s="34"/>
      <c r="B21" s="35"/>
      <c r="C21" s="34"/>
      <c r="D21" s="36"/>
      <c r="E21" s="37"/>
      <c r="F21" s="37"/>
      <c r="G21" s="232"/>
      <c r="H21" s="39">
        <v>0</v>
      </c>
      <c r="I21" s="39">
        <v>1</v>
      </c>
      <c r="J21" s="39"/>
      <c r="K21" s="39"/>
      <c r="L21" s="39"/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4">
        <f t="shared" si="1"/>
        <v>2</v>
      </c>
      <c r="S21" s="148"/>
      <c r="T21" s="148"/>
      <c r="U21" s="148">
        <v>253</v>
      </c>
      <c r="V21" s="302" t="s">
        <v>388</v>
      </c>
      <c r="W21" s="429" t="s">
        <v>1061</v>
      </c>
      <c r="X21" s="148"/>
      <c r="Y21" s="148"/>
      <c r="Z21" s="394"/>
      <c r="AA21" s="432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>
        <v>3000</v>
      </c>
    </row>
    <row r="22" customFormat="1" ht="17.5" spans="1:41">
      <c r="A22" s="31">
        <f>A4</f>
        <v>608</v>
      </c>
      <c r="B22" s="40" t="s">
        <v>120</v>
      </c>
      <c r="C22" s="31" t="s">
        <v>146</v>
      </c>
      <c r="D22" s="41" t="s">
        <v>120</v>
      </c>
      <c r="E22" s="42" t="s">
        <v>152</v>
      </c>
      <c r="F22" s="42" t="s">
        <v>153</v>
      </c>
      <c r="G22" s="424"/>
      <c r="H22" s="21">
        <v>0</v>
      </c>
      <c r="I22" s="21">
        <v>1</v>
      </c>
      <c r="J22" s="21">
        <v>1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f t="shared" si="1"/>
        <v>6</v>
      </c>
      <c r="S22" s="143">
        <v>100</v>
      </c>
      <c r="T22" s="143">
        <v>100</v>
      </c>
      <c r="U22" s="143">
        <v>253</v>
      </c>
      <c r="V22" s="143">
        <v>265</v>
      </c>
      <c r="W22" s="143">
        <v>18</v>
      </c>
      <c r="X22" s="143">
        <v>22</v>
      </c>
      <c r="Y22" s="143">
        <v>210</v>
      </c>
      <c r="Z22" s="143">
        <v>205</v>
      </c>
      <c r="AA22" s="433">
        <v>-20</v>
      </c>
      <c r="AB22" s="143">
        <v>100</v>
      </c>
      <c r="AC22" s="143">
        <v>100</v>
      </c>
      <c r="AD22" s="143">
        <v>100</v>
      </c>
      <c r="AE22" s="143">
        <v>100</v>
      </c>
      <c r="AF22" s="143">
        <v>0</v>
      </c>
      <c r="AG22" s="143">
        <v>30</v>
      </c>
      <c r="AH22" s="143">
        <v>60</v>
      </c>
      <c r="AI22" s="143">
        <v>100</v>
      </c>
      <c r="AJ22" s="143">
        <v>100</v>
      </c>
      <c r="AK22" s="143">
        <v>3000</v>
      </c>
      <c r="AL22" s="143">
        <v>3000</v>
      </c>
      <c r="AM22" s="143">
        <v>3000</v>
      </c>
      <c r="AN22" s="143">
        <v>10</v>
      </c>
      <c r="AO22" s="143">
        <v>3000</v>
      </c>
    </row>
    <row r="23" s="2" customFormat="1" ht="17.5" spans="1:41">
      <c r="A23" s="34"/>
      <c r="B23" s="35"/>
      <c r="C23" s="34"/>
      <c r="D23" s="36"/>
      <c r="E23" s="37"/>
      <c r="F23" s="37"/>
      <c r="G23" s="232"/>
      <c r="H23" s="39">
        <v>0</v>
      </c>
      <c r="I23" s="39">
        <v>1</v>
      </c>
      <c r="J23" s="39"/>
      <c r="K23" s="39"/>
      <c r="L23" s="39"/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4">
        <f t="shared" si="1"/>
        <v>2</v>
      </c>
      <c r="S23" s="148"/>
      <c r="T23" s="148"/>
      <c r="U23" s="148">
        <v>253</v>
      </c>
      <c r="V23" s="302" t="s">
        <v>388</v>
      </c>
      <c r="W23" s="429" t="s">
        <v>1061</v>
      </c>
      <c r="X23" s="148"/>
      <c r="Y23" s="148"/>
      <c r="Z23" s="148"/>
      <c r="AA23" s="433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>
        <v>3000</v>
      </c>
    </row>
    <row r="24" customFormat="1" ht="17.5" spans="1:41">
      <c r="A24" s="31">
        <f>A4</f>
        <v>608</v>
      </c>
      <c r="B24" s="40" t="s">
        <v>120</v>
      </c>
      <c r="C24" s="31" t="s">
        <v>146</v>
      </c>
      <c r="D24" s="41" t="s">
        <v>126</v>
      </c>
      <c r="E24" s="42" t="s">
        <v>154</v>
      </c>
      <c r="F24" s="42" t="s">
        <v>155</v>
      </c>
      <c r="G24" s="424"/>
      <c r="H24" s="21">
        <v>0</v>
      </c>
      <c r="I24" s="21">
        <v>1</v>
      </c>
      <c r="J24" s="21">
        <v>1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f t="shared" si="1"/>
        <v>6</v>
      </c>
      <c r="S24" s="143">
        <v>100</v>
      </c>
      <c r="T24" s="143">
        <v>100</v>
      </c>
      <c r="U24" s="143">
        <v>253</v>
      </c>
      <c r="V24" s="143">
        <v>265</v>
      </c>
      <c r="W24" s="143">
        <v>18</v>
      </c>
      <c r="X24" s="143">
        <v>22</v>
      </c>
      <c r="Y24" s="143">
        <v>210</v>
      </c>
      <c r="Z24" s="143">
        <v>205</v>
      </c>
      <c r="AA24" s="433">
        <v>-20</v>
      </c>
      <c r="AB24" s="143">
        <v>100</v>
      </c>
      <c r="AC24" s="143">
        <v>100</v>
      </c>
      <c r="AD24" s="143">
        <v>100</v>
      </c>
      <c r="AE24" s="143">
        <v>100</v>
      </c>
      <c r="AF24" s="143">
        <v>0</v>
      </c>
      <c r="AG24" s="143">
        <v>30</v>
      </c>
      <c r="AH24" s="143">
        <v>60</v>
      </c>
      <c r="AI24" s="143">
        <v>100</v>
      </c>
      <c r="AJ24" s="143">
        <v>100</v>
      </c>
      <c r="AK24" s="143">
        <v>3000</v>
      </c>
      <c r="AL24" s="143">
        <v>3000</v>
      </c>
      <c r="AM24" s="143">
        <v>3000</v>
      </c>
      <c r="AN24" s="143">
        <v>10</v>
      </c>
      <c r="AO24" s="143">
        <v>3000</v>
      </c>
    </row>
    <row r="25" s="2" customFormat="1" ht="17.5" spans="1:41">
      <c r="A25" s="34"/>
      <c r="B25" s="35"/>
      <c r="C25" s="34"/>
      <c r="D25" s="36"/>
      <c r="E25" s="37"/>
      <c r="F25" s="37"/>
      <c r="G25" s="232"/>
      <c r="H25" s="39">
        <v>0</v>
      </c>
      <c r="I25" s="39">
        <v>1</v>
      </c>
      <c r="J25" s="39"/>
      <c r="K25" s="39"/>
      <c r="L25" s="39"/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4">
        <f t="shared" si="1"/>
        <v>2</v>
      </c>
      <c r="S25" s="148"/>
      <c r="T25" s="148"/>
      <c r="U25" s="148">
        <v>253</v>
      </c>
      <c r="V25" s="302" t="s">
        <v>388</v>
      </c>
      <c r="W25" s="429" t="s">
        <v>1061</v>
      </c>
      <c r="X25" s="148"/>
      <c r="Y25" s="148"/>
      <c r="Z25" s="148"/>
      <c r="AA25" s="433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>
        <v>3000</v>
      </c>
    </row>
    <row r="26" customFormat="1" ht="17.5" spans="1:41">
      <c r="A26" s="31">
        <f>A4</f>
        <v>608</v>
      </c>
      <c r="B26" s="40" t="s">
        <v>120</v>
      </c>
      <c r="C26" s="31" t="s">
        <v>146</v>
      </c>
      <c r="D26" s="41" t="s">
        <v>129</v>
      </c>
      <c r="E26" s="42" t="s">
        <v>156</v>
      </c>
      <c r="F26" s="42" t="s">
        <v>157</v>
      </c>
      <c r="G26" s="424"/>
      <c r="H26" s="21">
        <v>0</v>
      </c>
      <c r="I26" s="21">
        <v>1</v>
      </c>
      <c r="J26" s="21">
        <v>1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f t="shared" si="1"/>
        <v>6</v>
      </c>
      <c r="S26" s="143">
        <v>100</v>
      </c>
      <c r="T26" s="143">
        <v>100</v>
      </c>
      <c r="U26" s="143">
        <v>253</v>
      </c>
      <c r="V26" s="143">
        <v>265</v>
      </c>
      <c r="W26" s="143">
        <v>18</v>
      </c>
      <c r="X26" s="143">
        <v>22</v>
      </c>
      <c r="Y26" s="143">
        <v>210</v>
      </c>
      <c r="Z26" s="143">
        <v>205</v>
      </c>
      <c r="AA26" s="433">
        <v>-20</v>
      </c>
      <c r="AB26" s="143">
        <v>100</v>
      </c>
      <c r="AC26" s="143">
        <v>100</v>
      </c>
      <c r="AD26" s="143">
        <v>100</v>
      </c>
      <c r="AE26" s="143">
        <v>100</v>
      </c>
      <c r="AF26" s="143">
        <v>0</v>
      </c>
      <c r="AG26" s="143">
        <v>30</v>
      </c>
      <c r="AH26" s="143">
        <v>60</v>
      </c>
      <c r="AI26" s="143">
        <v>100</v>
      </c>
      <c r="AJ26" s="143">
        <v>100</v>
      </c>
      <c r="AK26" s="143">
        <v>3000</v>
      </c>
      <c r="AL26" s="143">
        <v>3000</v>
      </c>
      <c r="AM26" s="143">
        <v>3000</v>
      </c>
      <c r="AN26" s="143">
        <v>10</v>
      </c>
      <c r="AO26" s="143">
        <v>3000</v>
      </c>
    </row>
    <row r="27" s="3" customFormat="1" ht="17.5" spans="1:41">
      <c r="A27" s="45"/>
      <c r="B27" s="35"/>
      <c r="C27" s="34"/>
      <c r="D27" s="36"/>
      <c r="E27" s="37"/>
      <c r="F27" s="37"/>
      <c r="G27" s="232"/>
      <c r="H27" s="39">
        <v>0</v>
      </c>
      <c r="I27" s="39">
        <v>1</v>
      </c>
      <c r="J27" s="39"/>
      <c r="K27" s="39"/>
      <c r="L27" s="39"/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49">
        <f t="shared" si="1"/>
        <v>2</v>
      </c>
      <c r="S27" s="148"/>
      <c r="T27" s="148"/>
      <c r="U27" s="148">
        <v>342</v>
      </c>
      <c r="V27" s="302" t="s">
        <v>388</v>
      </c>
      <c r="W27" s="429" t="s">
        <v>1061</v>
      </c>
      <c r="X27" s="148"/>
      <c r="Y27" s="148"/>
      <c r="Z27" s="394"/>
      <c r="AA27" s="432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>
        <v>3000</v>
      </c>
    </row>
    <row r="28" customFormat="1" ht="17.5" spans="1:41">
      <c r="A28" s="57">
        <f>A6</f>
        <v>608</v>
      </c>
      <c r="B28" s="58" t="s">
        <v>120</v>
      </c>
      <c r="C28" s="59" t="s">
        <v>146</v>
      </c>
      <c r="D28" s="60" t="s">
        <v>132</v>
      </c>
      <c r="E28" s="61" t="s">
        <v>158</v>
      </c>
      <c r="F28" s="61" t="s">
        <v>159</v>
      </c>
      <c r="G28" s="424"/>
      <c r="H28" s="21">
        <v>0</v>
      </c>
      <c r="I28" s="21">
        <v>1</v>
      </c>
      <c r="J28" s="21">
        <v>1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f t="shared" si="1"/>
        <v>6</v>
      </c>
      <c r="S28" s="143">
        <v>100</v>
      </c>
      <c r="T28" s="143">
        <v>100</v>
      </c>
      <c r="U28" s="143">
        <v>342</v>
      </c>
      <c r="V28" s="143">
        <v>358</v>
      </c>
      <c r="W28" s="143">
        <v>18</v>
      </c>
      <c r="X28" s="143">
        <v>22</v>
      </c>
      <c r="Y28" s="143">
        <v>284</v>
      </c>
      <c r="Z28" s="143">
        <v>277</v>
      </c>
      <c r="AA28" s="433">
        <v>-20</v>
      </c>
      <c r="AB28" s="143">
        <v>100</v>
      </c>
      <c r="AC28" s="143">
        <v>100</v>
      </c>
      <c r="AD28" s="143">
        <v>100</v>
      </c>
      <c r="AE28" s="143">
        <v>100</v>
      </c>
      <c r="AF28" s="143">
        <v>0</v>
      </c>
      <c r="AG28" s="143">
        <v>30</v>
      </c>
      <c r="AH28" s="143">
        <v>60</v>
      </c>
      <c r="AI28" s="143">
        <v>100</v>
      </c>
      <c r="AJ28" s="143">
        <v>100</v>
      </c>
      <c r="AK28" s="143">
        <v>3000</v>
      </c>
      <c r="AL28" s="143">
        <v>3000</v>
      </c>
      <c r="AM28" s="143">
        <v>3000</v>
      </c>
      <c r="AN28" s="143">
        <v>10</v>
      </c>
      <c r="AO28" s="143">
        <v>3000</v>
      </c>
    </row>
    <row r="29" s="3" customFormat="1" ht="17.5" spans="1:41">
      <c r="A29" s="34"/>
      <c r="B29" s="35"/>
      <c r="C29" s="34"/>
      <c r="D29" s="36"/>
      <c r="E29" s="37"/>
      <c r="F29" s="37"/>
      <c r="G29" s="232"/>
      <c r="H29" s="39">
        <v>0</v>
      </c>
      <c r="I29" s="39">
        <v>1</v>
      </c>
      <c r="J29" s="39"/>
      <c r="K29" s="39"/>
      <c r="L29" s="39"/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49">
        <f t="shared" si="1"/>
        <v>2</v>
      </c>
      <c r="S29" s="148"/>
      <c r="T29" s="148"/>
      <c r="U29" s="148">
        <v>317</v>
      </c>
      <c r="V29" s="302" t="s">
        <v>388</v>
      </c>
      <c r="W29" s="429" t="s">
        <v>1061</v>
      </c>
      <c r="X29" s="148"/>
      <c r="Y29" s="148"/>
      <c r="Z29" s="394"/>
      <c r="AA29" s="432"/>
      <c r="AB29" s="148"/>
      <c r="AC29" s="148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  <c r="AN29" s="148"/>
      <c r="AO29" s="148">
        <v>3000</v>
      </c>
    </row>
    <row r="30" s="5" customFormat="1" ht="17.5" spans="1:41">
      <c r="A30" s="59">
        <f>A6</f>
        <v>608</v>
      </c>
      <c r="B30" s="58" t="s">
        <v>120</v>
      </c>
      <c r="C30" s="59" t="s">
        <v>146</v>
      </c>
      <c r="D30" s="60" t="s">
        <v>135</v>
      </c>
      <c r="E30" s="61" t="s">
        <v>160</v>
      </c>
      <c r="F30" s="61" t="s">
        <v>161</v>
      </c>
      <c r="G30" s="235"/>
      <c r="H30" s="21">
        <v>0</v>
      </c>
      <c r="I30" s="21">
        <v>1</v>
      </c>
      <c r="J30" s="21">
        <v>1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f t="shared" si="1"/>
        <v>6</v>
      </c>
      <c r="S30" s="143">
        <v>100</v>
      </c>
      <c r="T30" s="143">
        <v>100</v>
      </c>
      <c r="U30" s="143">
        <v>317</v>
      </c>
      <c r="V30" s="143">
        <v>332</v>
      </c>
      <c r="W30" s="143">
        <v>18</v>
      </c>
      <c r="X30" s="143">
        <v>22</v>
      </c>
      <c r="Y30" s="143">
        <v>263</v>
      </c>
      <c r="Z30" s="143">
        <v>257</v>
      </c>
      <c r="AA30" s="433">
        <v>-20</v>
      </c>
      <c r="AB30" s="143">
        <v>100</v>
      </c>
      <c r="AC30" s="143">
        <v>100</v>
      </c>
      <c r="AD30" s="143">
        <v>100</v>
      </c>
      <c r="AE30" s="143">
        <v>100</v>
      </c>
      <c r="AF30" s="143">
        <v>0</v>
      </c>
      <c r="AG30" s="143">
        <v>30</v>
      </c>
      <c r="AH30" s="143">
        <v>60</v>
      </c>
      <c r="AI30" s="143">
        <v>100</v>
      </c>
      <c r="AJ30" s="143">
        <v>100</v>
      </c>
      <c r="AK30" s="143">
        <v>3000</v>
      </c>
      <c r="AL30" s="143">
        <v>3000</v>
      </c>
      <c r="AM30" s="143">
        <v>3000</v>
      </c>
      <c r="AN30" s="143">
        <v>10</v>
      </c>
      <c r="AO30" s="143">
        <v>3000</v>
      </c>
    </row>
    <row r="31" s="2" customFormat="1" ht="17.5" spans="1:41">
      <c r="A31" s="34"/>
      <c r="B31" s="35"/>
      <c r="C31" s="34"/>
      <c r="D31" s="36"/>
      <c r="E31" s="37" t="s">
        <v>162</v>
      </c>
      <c r="F31" s="37" t="s">
        <v>163</v>
      </c>
      <c r="G31" s="232"/>
      <c r="H31" s="49">
        <v>0</v>
      </c>
      <c r="I31" s="49">
        <v>1</v>
      </c>
      <c r="J31" s="49">
        <v>1</v>
      </c>
      <c r="K31" s="49">
        <v>0</v>
      </c>
      <c r="L31" s="49">
        <v>1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394">
        <f t="shared" si="1"/>
        <v>22</v>
      </c>
      <c r="S31" s="148"/>
      <c r="T31" s="148"/>
      <c r="U31" s="148">
        <v>253</v>
      </c>
      <c r="V31" s="148">
        <v>260</v>
      </c>
      <c r="W31" s="406" t="s">
        <v>1061</v>
      </c>
      <c r="X31" s="148">
        <v>6000</v>
      </c>
      <c r="Y31" s="148">
        <v>215</v>
      </c>
      <c r="Z31" s="148">
        <v>207</v>
      </c>
      <c r="AA31" s="433">
        <v>-20</v>
      </c>
      <c r="AB31" s="148">
        <v>0</v>
      </c>
      <c r="AC31" s="148" t="s">
        <v>1062</v>
      </c>
      <c r="AD31" s="148" t="s">
        <v>1063</v>
      </c>
      <c r="AE31" s="148"/>
      <c r="AF31" s="148">
        <v>0</v>
      </c>
      <c r="AG31" s="148" t="s">
        <v>1062</v>
      </c>
      <c r="AH31" s="148" t="s">
        <v>1063</v>
      </c>
      <c r="AI31" s="148">
        <v>100</v>
      </c>
      <c r="AJ31" s="148" t="s">
        <v>1064</v>
      </c>
      <c r="AK31" s="148" t="s">
        <v>181</v>
      </c>
      <c r="AL31" s="148">
        <v>16.67</v>
      </c>
      <c r="AM31" s="148">
        <v>16.67</v>
      </c>
      <c r="AN31" s="148" t="s">
        <v>1065</v>
      </c>
      <c r="AO31" s="148">
        <v>3000</v>
      </c>
    </row>
    <row r="32" customFormat="1" ht="17.5" spans="1:41">
      <c r="A32" s="31">
        <f>A4</f>
        <v>608</v>
      </c>
      <c r="B32" s="40" t="s">
        <v>126</v>
      </c>
      <c r="C32" s="31" t="s">
        <v>164</v>
      </c>
      <c r="D32" s="41" t="s">
        <v>109</v>
      </c>
      <c r="E32" s="42" t="s">
        <v>165</v>
      </c>
      <c r="F32" s="42" t="s">
        <v>163</v>
      </c>
      <c r="G32" s="424"/>
      <c r="H32" s="21">
        <v>0</v>
      </c>
      <c r="I32" s="21">
        <v>1</v>
      </c>
      <c r="J32" s="21">
        <v>1</v>
      </c>
      <c r="K32" s="21">
        <v>0</v>
      </c>
      <c r="L32" s="21">
        <v>1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f t="shared" si="1"/>
        <v>22</v>
      </c>
      <c r="S32" s="143">
        <v>100</v>
      </c>
      <c r="T32" s="143">
        <v>100</v>
      </c>
      <c r="U32" s="143">
        <v>253</v>
      </c>
      <c r="V32" s="143">
        <v>260</v>
      </c>
      <c r="W32" s="143">
        <v>18</v>
      </c>
      <c r="X32" s="143">
        <v>600</v>
      </c>
      <c r="Y32" s="143">
        <v>210</v>
      </c>
      <c r="Z32" s="143">
        <v>205</v>
      </c>
      <c r="AA32" s="433">
        <v>-20</v>
      </c>
      <c r="AB32" s="234">
        <v>0</v>
      </c>
      <c r="AC32" s="234">
        <v>47</v>
      </c>
      <c r="AD32" s="234">
        <v>72</v>
      </c>
      <c r="AE32" s="234">
        <v>100</v>
      </c>
      <c r="AF32" s="234">
        <v>0</v>
      </c>
      <c r="AG32" s="234">
        <v>47</v>
      </c>
      <c r="AH32" s="234">
        <v>72</v>
      </c>
      <c r="AI32" s="234">
        <v>100</v>
      </c>
      <c r="AJ32" s="234">
        <v>100</v>
      </c>
      <c r="AK32" s="234">
        <v>3000</v>
      </c>
      <c r="AL32" s="234">
        <v>16</v>
      </c>
      <c r="AM32" s="234">
        <v>16</v>
      </c>
      <c r="AN32" s="234">
        <v>10</v>
      </c>
      <c r="AO32" s="143">
        <v>3000</v>
      </c>
    </row>
    <row r="33" s="2" customFormat="1" ht="17.5" spans="1:41">
      <c r="A33" s="34"/>
      <c r="B33" s="35"/>
      <c r="C33" s="34"/>
      <c r="D33" s="36"/>
      <c r="E33" s="37" t="s">
        <v>162</v>
      </c>
      <c r="F33" s="37" t="s">
        <v>181</v>
      </c>
      <c r="G33" s="232"/>
      <c r="H33" s="49">
        <v>0</v>
      </c>
      <c r="I33" s="49">
        <v>1</v>
      </c>
      <c r="J33" s="49">
        <v>1</v>
      </c>
      <c r="K33" s="49">
        <v>0</v>
      </c>
      <c r="L33" s="49">
        <v>1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394">
        <f t="shared" si="1"/>
        <v>22</v>
      </c>
      <c r="S33" s="148">
        <v>100</v>
      </c>
      <c r="T33" s="148">
        <v>100</v>
      </c>
      <c r="U33" s="148">
        <v>250</v>
      </c>
      <c r="V33" s="148">
        <v>260</v>
      </c>
      <c r="W33" s="148" t="s">
        <v>1066</v>
      </c>
      <c r="X33" s="148">
        <v>6000</v>
      </c>
      <c r="Y33" s="148">
        <v>215</v>
      </c>
      <c r="Z33" s="148">
        <v>195</v>
      </c>
      <c r="AA33" s="433">
        <v>-20</v>
      </c>
      <c r="AB33" s="148">
        <v>0</v>
      </c>
      <c r="AC33" s="148" t="s">
        <v>1062</v>
      </c>
      <c r="AD33" s="148" t="s">
        <v>1063</v>
      </c>
      <c r="AE33" s="148"/>
      <c r="AF33" s="148">
        <v>0</v>
      </c>
      <c r="AG33" s="148" t="s">
        <v>1062</v>
      </c>
      <c r="AH33" s="148" t="s">
        <v>1063</v>
      </c>
      <c r="AI33" s="148">
        <v>100</v>
      </c>
      <c r="AJ33" s="148" t="s">
        <v>1064</v>
      </c>
      <c r="AK33" s="148" t="s">
        <v>181</v>
      </c>
      <c r="AL33" s="148">
        <v>16.67</v>
      </c>
      <c r="AM33" s="148">
        <v>16.67</v>
      </c>
      <c r="AN33" s="148" t="s">
        <v>1065</v>
      </c>
      <c r="AO33" s="148">
        <v>3000</v>
      </c>
    </row>
    <row r="34" customFormat="1" ht="17.5" spans="1:41">
      <c r="A34" s="31">
        <f>A32</f>
        <v>608</v>
      </c>
      <c r="B34" s="40" t="s">
        <v>126</v>
      </c>
      <c r="C34" s="31" t="s">
        <v>164</v>
      </c>
      <c r="D34" s="41" t="s">
        <v>166</v>
      </c>
      <c r="E34" s="42" t="s">
        <v>167</v>
      </c>
      <c r="F34" s="42" t="s">
        <v>168</v>
      </c>
      <c r="G34" s="424"/>
      <c r="H34" s="21">
        <v>0</v>
      </c>
      <c r="I34" s="21">
        <v>1</v>
      </c>
      <c r="J34" s="21">
        <v>1</v>
      </c>
      <c r="K34" s="21">
        <v>0</v>
      </c>
      <c r="L34" s="21">
        <v>1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f t="shared" si="1"/>
        <v>22</v>
      </c>
      <c r="S34" s="143">
        <v>100</v>
      </c>
      <c r="T34" s="143">
        <v>100</v>
      </c>
      <c r="U34" s="143">
        <v>250</v>
      </c>
      <c r="V34" s="143">
        <v>260</v>
      </c>
      <c r="W34" s="143">
        <v>18</v>
      </c>
      <c r="X34" s="143">
        <v>600</v>
      </c>
      <c r="Y34" s="143">
        <v>215</v>
      </c>
      <c r="Z34" s="143">
        <v>195</v>
      </c>
      <c r="AA34" s="433">
        <v>-20</v>
      </c>
      <c r="AB34" s="234">
        <v>0</v>
      </c>
      <c r="AC34" s="234">
        <v>47</v>
      </c>
      <c r="AD34" s="234">
        <v>72</v>
      </c>
      <c r="AE34" s="234">
        <v>100</v>
      </c>
      <c r="AF34" s="234">
        <v>0</v>
      </c>
      <c r="AG34" s="234">
        <v>47</v>
      </c>
      <c r="AH34" s="234">
        <v>72</v>
      </c>
      <c r="AI34" s="234">
        <v>100</v>
      </c>
      <c r="AJ34" s="234">
        <v>100</v>
      </c>
      <c r="AK34" s="234">
        <v>3000</v>
      </c>
      <c r="AL34" s="234">
        <v>16</v>
      </c>
      <c r="AM34" s="234">
        <v>16</v>
      </c>
      <c r="AN34" s="143">
        <v>10</v>
      </c>
      <c r="AO34" s="143">
        <v>3000</v>
      </c>
    </row>
    <row r="35" s="2" customFormat="1" ht="17.5" spans="1:41">
      <c r="A35" s="34"/>
      <c r="B35" s="35"/>
      <c r="C35" s="34"/>
      <c r="D35" s="36"/>
      <c r="E35" s="37" t="s">
        <v>162</v>
      </c>
      <c r="F35" s="37" t="s">
        <v>181</v>
      </c>
      <c r="G35" s="232"/>
      <c r="H35" s="49">
        <v>0</v>
      </c>
      <c r="I35" s="49">
        <v>1</v>
      </c>
      <c r="J35" s="49">
        <v>1</v>
      </c>
      <c r="K35" s="49">
        <v>0</v>
      </c>
      <c r="L35" s="49">
        <v>1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394">
        <f t="shared" si="1"/>
        <v>22</v>
      </c>
      <c r="S35" s="148">
        <v>100</v>
      </c>
      <c r="T35" s="148">
        <v>100</v>
      </c>
      <c r="U35" s="148">
        <v>253</v>
      </c>
      <c r="V35" s="148">
        <v>260</v>
      </c>
      <c r="W35" s="148" t="s">
        <v>1066</v>
      </c>
      <c r="X35" s="148">
        <v>6000</v>
      </c>
      <c r="Y35" s="148">
        <v>215</v>
      </c>
      <c r="Z35" s="148">
        <v>207</v>
      </c>
      <c r="AA35" s="433">
        <v>-20</v>
      </c>
      <c r="AB35" s="148">
        <v>0</v>
      </c>
      <c r="AC35" s="148" t="s">
        <v>1062</v>
      </c>
      <c r="AD35" s="148" t="s">
        <v>1063</v>
      </c>
      <c r="AE35" s="148"/>
      <c r="AF35" s="148">
        <v>0</v>
      </c>
      <c r="AG35" s="148" t="s">
        <v>1062</v>
      </c>
      <c r="AH35" s="148" t="s">
        <v>1063</v>
      </c>
      <c r="AI35" s="148">
        <v>100</v>
      </c>
      <c r="AJ35" s="148" t="s">
        <v>1064</v>
      </c>
      <c r="AK35" s="148" t="s">
        <v>181</v>
      </c>
      <c r="AL35" s="148">
        <v>16.67</v>
      </c>
      <c r="AM35" s="148">
        <v>16.67</v>
      </c>
      <c r="AN35" s="148" t="s">
        <v>1065</v>
      </c>
      <c r="AO35" s="148">
        <v>3000</v>
      </c>
    </row>
    <row r="36" customFormat="1" ht="17.5" spans="1:41">
      <c r="A36" s="31">
        <f>A34</f>
        <v>608</v>
      </c>
      <c r="B36" s="40" t="s">
        <v>126</v>
      </c>
      <c r="C36" s="31" t="s">
        <v>164</v>
      </c>
      <c r="D36" s="41" t="s">
        <v>169</v>
      </c>
      <c r="E36" s="42" t="s">
        <v>170</v>
      </c>
      <c r="F36" s="42" t="s">
        <v>171</v>
      </c>
      <c r="G36" s="424"/>
      <c r="H36" s="21">
        <v>0</v>
      </c>
      <c r="I36" s="21">
        <v>1</v>
      </c>
      <c r="J36" s="21">
        <v>1</v>
      </c>
      <c r="K36" s="21">
        <v>0</v>
      </c>
      <c r="L36" s="21">
        <v>1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f t="shared" si="1"/>
        <v>22</v>
      </c>
      <c r="S36" s="143">
        <v>100</v>
      </c>
      <c r="T36" s="143">
        <v>100</v>
      </c>
      <c r="U36" s="143">
        <v>253</v>
      </c>
      <c r="V36" s="143">
        <v>260</v>
      </c>
      <c r="W36" s="143">
        <v>18</v>
      </c>
      <c r="X36" s="143">
        <v>600</v>
      </c>
      <c r="Y36" s="143">
        <v>210</v>
      </c>
      <c r="Z36" s="143">
        <v>205</v>
      </c>
      <c r="AA36" s="433">
        <v>-20</v>
      </c>
      <c r="AB36" s="234">
        <v>0</v>
      </c>
      <c r="AC36" s="234">
        <v>47</v>
      </c>
      <c r="AD36" s="234">
        <v>72</v>
      </c>
      <c r="AE36" s="234">
        <v>100</v>
      </c>
      <c r="AF36" s="234">
        <v>0</v>
      </c>
      <c r="AG36" s="234">
        <v>47</v>
      </c>
      <c r="AH36" s="234">
        <v>72</v>
      </c>
      <c r="AI36" s="234">
        <v>100</v>
      </c>
      <c r="AJ36" s="234">
        <v>100</v>
      </c>
      <c r="AK36" s="234">
        <v>3000</v>
      </c>
      <c r="AL36" s="234">
        <v>16</v>
      </c>
      <c r="AM36" s="195">
        <v>16</v>
      </c>
      <c r="AN36" s="143">
        <v>10</v>
      </c>
      <c r="AO36" s="143">
        <v>3000</v>
      </c>
    </row>
    <row r="37" s="3" customFormat="1" ht="17.5" spans="1:41">
      <c r="A37" s="34"/>
      <c r="B37" s="35"/>
      <c r="C37" s="34"/>
      <c r="D37" s="36"/>
      <c r="E37" s="37"/>
      <c r="F37" s="37"/>
      <c r="G37" s="232"/>
      <c r="H37" s="49"/>
      <c r="I37" s="49"/>
      <c r="J37" s="49"/>
      <c r="K37" s="49"/>
      <c r="L37" s="49"/>
      <c r="M37" s="49"/>
      <c r="N37" s="49"/>
      <c r="O37" s="49"/>
      <c r="P37" s="49"/>
      <c r="Q37" s="49">
        <v>0</v>
      </c>
      <c r="R37" s="49"/>
      <c r="S37" s="148"/>
      <c r="T37" s="148"/>
      <c r="U37" s="148"/>
      <c r="V37" s="148"/>
      <c r="W37" s="148"/>
      <c r="X37" s="148"/>
      <c r="Y37" s="148"/>
      <c r="Z37" s="148"/>
      <c r="AA37" s="433"/>
      <c r="AB37" s="148"/>
      <c r="AC37" s="148"/>
      <c r="AD37" s="148"/>
      <c r="AE37" s="148"/>
      <c r="AF37" s="148"/>
      <c r="AG37" s="148"/>
      <c r="AH37" s="148"/>
      <c r="AI37" s="148"/>
      <c r="AJ37" s="148"/>
      <c r="AK37" s="148"/>
      <c r="AL37" s="148"/>
      <c r="AM37" s="148"/>
      <c r="AN37" s="148"/>
      <c r="AO37" s="148">
        <v>3000</v>
      </c>
    </row>
    <row r="38" customFormat="1" ht="17.5" spans="1:41">
      <c r="A38" s="48">
        <f>A36</f>
        <v>608</v>
      </c>
      <c r="B38" s="40"/>
      <c r="C38" s="31" t="s">
        <v>164</v>
      </c>
      <c r="D38" s="41" t="s">
        <v>172</v>
      </c>
      <c r="E38" s="42" t="s">
        <v>173</v>
      </c>
      <c r="F38" s="42" t="s">
        <v>174</v>
      </c>
      <c r="G38" s="424"/>
      <c r="H38" s="21"/>
      <c r="I38" s="21"/>
      <c r="J38" s="21"/>
      <c r="K38" s="21"/>
      <c r="L38" s="21"/>
      <c r="M38" s="21"/>
      <c r="N38" s="21"/>
      <c r="O38" s="21"/>
      <c r="P38" s="21"/>
      <c r="Q38" s="21">
        <v>0</v>
      </c>
      <c r="R38" s="21"/>
      <c r="S38" s="143"/>
      <c r="T38" s="143"/>
      <c r="U38" s="143"/>
      <c r="V38" s="143"/>
      <c r="W38" s="143"/>
      <c r="X38" s="143"/>
      <c r="Y38" s="143"/>
      <c r="Z38" s="143"/>
      <c r="AA38" s="433"/>
      <c r="AB38" s="143"/>
      <c r="AC38" s="143"/>
      <c r="AD38" s="143"/>
      <c r="AE38" s="143"/>
      <c r="AF38" s="143"/>
      <c r="AG38" s="143"/>
      <c r="AH38" s="143"/>
      <c r="AI38" s="143"/>
      <c r="AJ38" s="143"/>
      <c r="AK38" s="143"/>
      <c r="AL38" s="143"/>
      <c r="AM38" s="143"/>
      <c r="AN38" s="143"/>
      <c r="AO38" s="143">
        <v>3000</v>
      </c>
    </row>
    <row r="39" s="3" customFormat="1" ht="17.5" spans="1:41">
      <c r="A39" s="34"/>
      <c r="B39" s="35"/>
      <c r="C39" s="34"/>
      <c r="D39" s="36"/>
      <c r="E39" s="37"/>
      <c r="F39" s="37"/>
      <c r="G39" s="232"/>
      <c r="H39" s="49"/>
      <c r="I39" s="49"/>
      <c r="J39" s="49"/>
      <c r="K39" s="49"/>
      <c r="L39" s="49"/>
      <c r="M39" s="49"/>
      <c r="N39" s="49"/>
      <c r="O39" s="49"/>
      <c r="P39" s="49"/>
      <c r="Q39" s="49">
        <v>0</v>
      </c>
      <c r="R39" s="49"/>
      <c r="S39" s="148"/>
      <c r="T39" s="148"/>
      <c r="U39" s="148"/>
      <c r="V39" s="148"/>
      <c r="W39" s="148"/>
      <c r="X39" s="148"/>
      <c r="Y39" s="148"/>
      <c r="Z39" s="148"/>
      <c r="AA39" s="433"/>
      <c r="AB39" s="148"/>
      <c r="AC39" s="148"/>
      <c r="AD39" s="148"/>
      <c r="AE39" s="148"/>
      <c r="AF39" s="148"/>
      <c r="AG39" s="148"/>
      <c r="AH39" s="148"/>
      <c r="AI39" s="148"/>
      <c r="AJ39" s="148"/>
      <c r="AK39" s="148"/>
      <c r="AL39" s="148"/>
      <c r="AM39" s="148"/>
      <c r="AN39" s="148"/>
      <c r="AO39" s="148">
        <v>3000</v>
      </c>
    </row>
    <row r="40" customFormat="1" ht="17.5" spans="1:41">
      <c r="A40" s="48">
        <f>A38</f>
        <v>608</v>
      </c>
      <c r="B40" s="40"/>
      <c r="C40" s="31" t="s">
        <v>164</v>
      </c>
      <c r="D40" s="41" t="s">
        <v>175</v>
      </c>
      <c r="E40" s="42" t="s">
        <v>176</v>
      </c>
      <c r="F40" s="42" t="s">
        <v>177</v>
      </c>
      <c r="G40" s="424"/>
      <c r="H40" s="21"/>
      <c r="I40" s="21"/>
      <c r="J40" s="21"/>
      <c r="K40" s="21"/>
      <c r="L40" s="21"/>
      <c r="M40" s="21"/>
      <c r="N40" s="21"/>
      <c r="O40" s="21"/>
      <c r="P40" s="21"/>
      <c r="Q40" s="21">
        <v>0</v>
      </c>
      <c r="R40" s="21"/>
      <c r="S40" s="143"/>
      <c r="T40" s="143"/>
      <c r="U40" s="143"/>
      <c r="V40" s="143"/>
      <c r="W40" s="143"/>
      <c r="X40" s="143"/>
      <c r="Y40" s="143"/>
      <c r="Z40" s="143"/>
      <c r="AA40" s="433"/>
      <c r="AB40" s="143"/>
      <c r="AC40" s="143"/>
      <c r="AD40" s="143"/>
      <c r="AE40" s="143"/>
      <c r="AF40" s="143"/>
      <c r="AG40" s="143"/>
      <c r="AH40" s="143"/>
      <c r="AI40" s="143"/>
      <c r="AJ40" s="143"/>
      <c r="AK40" s="143"/>
      <c r="AL40" s="143"/>
      <c r="AM40" s="143"/>
      <c r="AN40" s="143"/>
      <c r="AO40" s="143">
        <v>3000</v>
      </c>
    </row>
    <row r="41" s="6" customFormat="1" ht="17.5" spans="1:41">
      <c r="A41" s="62"/>
      <c r="B41" s="63"/>
      <c r="C41" s="62"/>
      <c r="D41" s="64"/>
      <c r="E41" s="65" t="s">
        <v>178</v>
      </c>
      <c r="F41" s="65" t="s">
        <v>179</v>
      </c>
      <c r="G41" s="425"/>
      <c r="H41" s="8">
        <v>0</v>
      </c>
      <c r="I41" s="8">
        <v>1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f>H41+I41*2+J41*4+K41*8+L41*16+M41*32+N41*64+O41*128+P41*256+Q41*512</f>
        <v>2</v>
      </c>
      <c r="S41" s="313" t="s">
        <v>181</v>
      </c>
      <c r="T41" s="313" t="s">
        <v>181</v>
      </c>
      <c r="U41" s="313" t="s">
        <v>181</v>
      </c>
      <c r="V41" s="313" t="s">
        <v>181</v>
      </c>
      <c r="W41" s="313" t="s">
        <v>181</v>
      </c>
      <c r="X41" s="313" t="s">
        <v>181</v>
      </c>
      <c r="Y41" s="313" t="s">
        <v>181</v>
      </c>
      <c r="Z41" s="313" t="s">
        <v>181</v>
      </c>
      <c r="AA41" s="434" t="s">
        <v>181</v>
      </c>
      <c r="AB41" s="313" t="s">
        <v>181</v>
      </c>
      <c r="AC41" s="313" t="s">
        <v>181</v>
      </c>
      <c r="AD41" s="313" t="s">
        <v>181</v>
      </c>
      <c r="AE41" s="313" t="s">
        <v>181</v>
      </c>
      <c r="AF41" s="313" t="s">
        <v>181</v>
      </c>
      <c r="AG41" s="313" t="s">
        <v>181</v>
      </c>
      <c r="AH41" s="313" t="s">
        <v>181</v>
      </c>
      <c r="AI41" s="313" t="s">
        <v>181</v>
      </c>
      <c r="AJ41" s="313" t="s">
        <v>181</v>
      </c>
      <c r="AK41" s="313" t="s">
        <v>181</v>
      </c>
      <c r="AL41" s="313" t="s">
        <v>181</v>
      </c>
      <c r="AM41" s="313" t="s">
        <v>181</v>
      </c>
      <c r="AN41" s="313" t="s">
        <v>181</v>
      </c>
      <c r="AO41" s="313">
        <v>3000</v>
      </c>
    </row>
    <row r="42" customFormat="1" ht="17.5" spans="1:41">
      <c r="A42" s="31">
        <f t="shared" ref="A42:A46" si="2">A36</f>
        <v>608</v>
      </c>
      <c r="B42" s="40" t="s">
        <v>129</v>
      </c>
      <c r="C42" s="31" t="s">
        <v>179</v>
      </c>
      <c r="D42" s="41" t="s">
        <v>109</v>
      </c>
      <c r="E42" s="42" t="s">
        <v>182</v>
      </c>
      <c r="F42" s="42" t="s">
        <v>179</v>
      </c>
      <c r="G42" s="424"/>
      <c r="H42" s="21">
        <v>0</v>
      </c>
      <c r="I42" s="21">
        <v>1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f>H42+I42*2+J42*4+K42*8+L42*16+M42*32+N42*64+O42*128+P42*256+Q42*512</f>
        <v>2</v>
      </c>
      <c r="S42" s="143">
        <v>100</v>
      </c>
      <c r="T42" s="143">
        <v>100</v>
      </c>
      <c r="U42" s="143">
        <v>253</v>
      </c>
      <c r="V42" s="143">
        <v>260</v>
      </c>
      <c r="W42" s="143">
        <v>20</v>
      </c>
      <c r="X42" s="143">
        <v>600</v>
      </c>
      <c r="Y42" s="143">
        <v>210</v>
      </c>
      <c r="Z42" s="143">
        <v>205</v>
      </c>
      <c r="AA42" s="433">
        <v>-20</v>
      </c>
      <c r="AB42" s="143">
        <v>100</v>
      </c>
      <c r="AC42" s="143">
        <v>100</v>
      </c>
      <c r="AD42" s="143">
        <v>100</v>
      </c>
      <c r="AE42" s="143">
        <v>100</v>
      </c>
      <c r="AF42" s="143">
        <v>0</v>
      </c>
      <c r="AG42" s="143">
        <v>30</v>
      </c>
      <c r="AH42" s="143">
        <v>60</v>
      </c>
      <c r="AI42" s="143">
        <v>100</v>
      </c>
      <c r="AJ42" s="143">
        <v>100</v>
      </c>
      <c r="AK42" s="143">
        <v>3000</v>
      </c>
      <c r="AL42" s="143">
        <v>3000</v>
      </c>
      <c r="AM42" s="143">
        <v>3000</v>
      </c>
      <c r="AN42" s="143">
        <v>10</v>
      </c>
      <c r="AO42" s="143">
        <v>3000</v>
      </c>
    </row>
    <row r="43" s="7" customFormat="1" ht="17.5" spans="1:41">
      <c r="A43" s="67"/>
      <c r="B43" s="63"/>
      <c r="C43" s="65"/>
      <c r="D43" s="64"/>
      <c r="E43" s="65"/>
      <c r="F43" s="65"/>
      <c r="G43" s="425"/>
      <c r="H43" s="8"/>
      <c r="I43" s="8"/>
      <c r="J43" s="8"/>
      <c r="K43" s="8"/>
      <c r="L43" s="8"/>
      <c r="M43" s="8"/>
      <c r="N43" s="8"/>
      <c r="O43" s="8"/>
      <c r="P43" s="8"/>
      <c r="Q43" s="8">
        <v>0</v>
      </c>
      <c r="R43" s="8"/>
      <c r="S43" s="238"/>
      <c r="T43" s="238"/>
      <c r="U43" s="238"/>
      <c r="V43" s="238"/>
      <c r="W43" s="238"/>
      <c r="X43" s="238"/>
      <c r="Y43" s="238"/>
      <c r="Z43" s="238"/>
      <c r="AA43" s="433"/>
      <c r="AB43" s="238"/>
      <c r="AC43" s="238"/>
      <c r="AD43" s="238"/>
      <c r="AE43" s="238"/>
      <c r="AF43" s="238"/>
      <c r="AG43" s="238"/>
      <c r="AH43" s="238"/>
      <c r="AI43" s="238"/>
      <c r="AJ43" s="238"/>
      <c r="AK43" s="238"/>
      <c r="AL43" s="238"/>
      <c r="AM43" s="238"/>
      <c r="AN43" s="238"/>
      <c r="AO43" s="238">
        <v>3000</v>
      </c>
    </row>
    <row r="44" customFormat="1" ht="17.5" spans="1:41">
      <c r="A44" s="48">
        <f t="shared" si="2"/>
        <v>608</v>
      </c>
      <c r="B44" s="40"/>
      <c r="C44" s="31" t="s">
        <v>179</v>
      </c>
      <c r="D44" s="41" t="s">
        <v>120</v>
      </c>
      <c r="E44" s="42" t="s">
        <v>183</v>
      </c>
      <c r="F44" s="42" t="s">
        <v>184</v>
      </c>
      <c r="G44" s="424"/>
      <c r="H44" s="21"/>
      <c r="I44" s="21"/>
      <c r="J44" s="21"/>
      <c r="K44" s="21"/>
      <c r="L44" s="21"/>
      <c r="M44" s="21"/>
      <c r="N44" s="21"/>
      <c r="O44" s="21"/>
      <c r="P44" s="21"/>
      <c r="Q44" s="21">
        <v>0</v>
      </c>
      <c r="R44" s="21"/>
      <c r="S44" s="143"/>
      <c r="T44" s="143"/>
      <c r="U44" s="143"/>
      <c r="V44" s="143"/>
      <c r="W44" s="143"/>
      <c r="X44" s="143"/>
      <c r="Y44" s="143"/>
      <c r="Z44" s="143"/>
      <c r="AA44" s="433"/>
      <c r="AB44" s="143"/>
      <c r="AC44" s="143"/>
      <c r="AD44" s="143"/>
      <c r="AE44" s="143"/>
      <c r="AF44" s="143"/>
      <c r="AG44" s="143"/>
      <c r="AH44" s="143"/>
      <c r="AI44" s="143"/>
      <c r="AJ44" s="143"/>
      <c r="AK44" s="143"/>
      <c r="AL44" s="143"/>
      <c r="AM44" s="143"/>
      <c r="AN44" s="143"/>
      <c r="AO44" s="143">
        <v>3000</v>
      </c>
    </row>
    <row r="45" s="8" customFormat="1" ht="15.6" customHeight="1" spans="1:41">
      <c r="A45" s="67"/>
      <c r="B45" s="63"/>
      <c r="C45" s="62"/>
      <c r="D45" s="64"/>
      <c r="E45" s="65" t="s">
        <v>185</v>
      </c>
      <c r="F45" s="65" t="s">
        <v>179</v>
      </c>
      <c r="G45" s="425"/>
      <c r="H45" s="8">
        <v>0</v>
      </c>
      <c r="I45" s="8">
        <v>1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f t="shared" ref="R45:R66" si="3">H45+I45*2+J45*4+K45*8+L45*16+M45*32+N45*64+O45*128+P45*256+Q45*512</f>
        <v>2</v>
      </c>
      <c r="S45" s="313" t="s">
        <v>181</v>
      </c>
      <c r="T45" s="313" t="s">
        <v>181</v>
      </c>
      <c r="U45" s="313" t="s">
        <v>181</v>
      </c>
      <c r="V45" s="313" t="s">
        <v>181</v>
      </c>
      <c r="W45" s="313" t="s">
        <v>181</v>
      </c>
      <c r="X45" s="313" t="s">
        <v>181</v>
      </c>
      <c r="Y45" s="313" t="s">
        <v>181</v>
      </c>
      <c r="Z45" s="313" t="s">
        <v>181</v>
      </c>
      <c r="AA45" s="434" t="s">
        <v>181</v>
      </c>
      <c r="AB45" s="313" t="s">
        <v>181</v>
      </c>
      <c r="AC45" s="313" t="s">
        <v>181</v>
      </c>
      <c r="AD45" s="313" t="s">
        <v>181</v>
      </c>
      <c r="AE45" s="313" t="s">
        <v>181</v>
      </c>
      <c r="AF45" s="313" t="s">
        <v>181</v>
      </c>
      <c r="AG45" s="313" t="s">
        <v>181</v>
      </c>
      <c r="AH45" s="313" t="s">
        <v>181</v>
      </c>
      <c r="AI45" s="313" t="s">
        <v>181</v>
      </c>
      <c r="AJ45" s="313" t="s">
        <v>181</v>
      </c>
      <c r="AK45" s="313" t="s">
        <v>181</v>
      </c>
      <c r="AL45" s="313" t="s">
        <v>181</v>
      </c>
      <c r="AM45" s="313" t="s">
        <v>181</v>
      </c>
      <c r="AN45" s="313" t="s">
        <v>181</v>
      </c>
      <c r="AO45" s="313">
        <v>3000</v>
      </c>
    </row>
    <row r="46" s="9" customFormat="1" ht="15.6" customHeight="1" spans="1:41">
      <c r="A46" s="31">
        <f t="shared" si="2"/>
        <v>608</v>
      </c>
      <c r="B46" s="40" t="s">
        <v>129</v>
      </c>
      <c r="C46" s="31" t="s">
        <v>179</v>
      </c>
      <c r="D46" s="41" t="s">
        <v>126</v>
      </c>
      <c r="E46" s="42" t="s">
        <v>185</v>
      </c>
      <c r="F46" s="42" t="s">
        <v>186</v>
      </c>
      <c r="G46" s="69"/>
      <c r="H46" s="21">
        <v>0</v>
      </c>
      <c r="I46" s="21">
        <v>1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f t="shared" si="3"/>
        <v>2</v>
      </c>
      <c r="S46" s="143">
        <v>100</v>
      </c>
      <c r="T46" s="143">
        <v>100</v>
      </c>
      <c r="U46" s="143">
        <v>253</v>
      </c>
      <c r="V46" s="143">
        <v>260</v>
      </c>
      <c r="W46" s="143">
        <v>20</v>
      </c>
      <c r="X46" s="143">
        <v>600</v>
      </c>
      <c r="Y46" s="143">
        <v>210</v>
      </c>
      <c r="Z46" s="143">
        <v>205</v>
      </c>
      <c r="AA46" s="433">
        <v>-20</v>
      </c>
      <c r="AB46" s="143">
        <v>100</v>
      </c>
      <c r="AC46" s="143">
        <v>100</v>
      </c>
      <c r="AD46" s="143">
        <v>100</v>
      </c>
      <c r="AE46" s="143">
        <v>100</v>
      </c>
      <c r="AF46" s="143">
        <v>0</v>
      </c>
      <c r="AG46" s="143">
        <v>30</v>
      </c>
      <c r="AH46" s="143">
        <v>60</v>
      </c>
      <c r="AI46" s="143">
        <v>100</v>
      </c>
      <c r="AJ46" s="143">
        <v>100</v>
      </c>
      <c r="AK46" s="143">
        <v>3000</v>
      </c>
      <c r="AL46" s="143">
        <v>3000</v>
      </c>
      <c r="AM46" s="143">
        <v>3000</v>
      </c>
      <c r="AN46" s="143">
        <v>10</v>
      </c>
      <c r="AO46" s="143">
        <v>3000</v>
      </c>
    </row>
    <row r="47" s="9" customFormat="1" ht="15.6" customHeight="1" spans="1:41">
      <c r="A47" s="67"/>
      <c r="B47" s="63"/>
      <c r="C47" s="62"/>
      <c r="D47" s="64"/>
      <c r="E47" s="65" t="s">
        <v>187</v>
      </c>
      <c r="F47" s="65" t="s">
        <v>188</v>
      </c>
      <c r="G47" s="425"/>
      <c r="H47" s="8">
        <v>0</v>
      </c>
      <c r="I47" s="8">
        <v>1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f t="shared" si="3"/>
        <v>2</v>
      </c>
      <c r="S47" s="313" t="s">
        <v>181</v>
      </c>
      <c r="T47" s="313" t="s">
        <v>181</v>
      </c>
      <c r="U47" s="313" t="s">
        <v>181</v>
      </c>
      <c r="V47" s="313" t="s">
        <v>181</v>
      </c>
      <c r="W47" s="313" t="s">
        <v>181</v>
      </c>
      <c r="X47" s="313" t="s">
        <v>181</v>
      </c>
      <c r="Y47" s="313" t="s">
        <v>181</v>
      </c>
      <c r="Z47" s="313" t="s">
        <v>181</v>
      </c>
      <c r="AA47" s="434" t="s">
        <v>181</v>
      </c>
      <c r="AB47" s="313" t="s">
        <v>181</v>
      </c>
      <c r="AC47" s="313" t="s">
        <v>181</v>
      </c>
      <c r="AD47" s="313" t="s">
        <v>181</v>
      </c>
      <c r="AE47" s="313" t="s">
        <v>181</v>
      </c>
      <c r="AF47" s="313" t="s">
        <v>181</v>
      </c>
      <c r="AG47" s="313" t="s">
        <v>181</v>
      </c>
      <c r="AH47" s="313" t="s">
        <v>181</v>
      </c>
      <c r="AI47" s="313" t="s">
        <v>181</v>
      </c>
      <c r="AJ47" s="313" t="s">
        <v>181</v>
      </c>
      <c r="AK47" s="313" t="s">
        <v>181</v>
      </c>
      <c r="AL47" s="313" t="s">
        <v>181</v>
      </c>
      <c r="AM47" s="313" t="s">
        <v>181</v>
      </c>
      <c r="AN47" s="313" t="s">
        <v>181</v>
      </c>
      <c r="AO47" s="313">
        <v>3000</v>
      </c>
    </row>
    <row r="48" s="9" customFormat="1" ht="15.6" customHeight="1" spans="1:41">
      <c r="A48" s="31">
        <f>A42</f>
        <v>608</v>
      </c>
      <c r="B48" s="40" t="s">
        <v>129</v>
      </c>
      <c r="C48" s="31" t="s">
        <v>179</v>
      </c>
      <c r="D48" s="41" t="s">
        <v>129</v>
      </c>
      <c r="E48" s="42" t="s">
        <v>187</v>
      </c>
      <c r="F48" s="42" t="s">
        <v>188</v>
      </c>
      <c r="G48" s="424"/>
      <c r="H48" s="21">
        <v>0</v>
      </c>
      <c r="I48" s="21">
        <v>1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f t="shared" si="3"/>
        <v>2</v>
      </c>
      <c r="S48" s="143">
        <v>100</v>
      </c>
      <c r="T48" s="143">
        <v>100</v>
      </c>
      <c r="U48" s="143">
        <v>253</v>
      </c>
      <c r="V48" s="143">
        <v>260</v>
      </c>
      <c r="W48" s="143">
        <v>20</v>
      </c>
      <c r="X48" s="143">
        <v>600</v>
      </c>
      <c r="Y48" s="143">
        <v>210</v>
      </c>
      <c r="Z48" s="143">
        <v>205</v>
      </c>
      <c r="AA48" s="433">
        <v>-20</v>
      </c>
      <c r="AB48" s="143">
        <v>100</v>
      </c>
      <c r="AC48" s="143">
        <v>100</v>
      </c>
      <c r="AD48" s="143">
        <v>100</v>
      </c>
      <c r="AE48" s="143">
        <v>100</v>
      </c>
      <c r="AF48" s="143">
        <v>0</v>
      </c>
      <c r="AG48" s="143">
        <v>30</v>
      </c>
      <c r="AH48" s="143">
        <v>60</v>
      </c>
      <c r="AI48" s="143">
        <v>100</v>
      </c>
      <c r="AJ48" s="143">
        <v>100</v>
      </c>
      <c r="AK48" s="143">
        <v>3000</v>
      </c>
      <c r="AL48" s="143">
        <v>3000</v>
      </c>
      <c r="AM48" s="143">
        <v>3000</v>
      </c>
      <c r="AN48" s="143">
        <v>10</v>
      </c>
      <c r="AO48" s="143">
        <v>3000</v>
      </c>
    </row>
    <row r="49" s="6" customFormat="1" ht="17.5" spans="1:41">
      <c r="A49" s="62"/>
      <c r="B49" s="63"/>
      <c r="C49" s="62"/>
      <c r="D49" s="64"/>
      <c r="E49" s="65" t="s">
        <v>190</v>
      </c>
      <c r="F49" s="65" t="s">
        <v>191</v>
      </c>
      <c r="G49" s="425"/>
      <c r="H49" s="8">
        <v>0</v>
      </c>
      <c r="I49" s="8">
        <v>1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f t="shared" si="3"/>
        <v>2</v>
      </c>
      <c r="S49" s="313" t="s">
        <v>181</v>
      </c>
      <c r="T49" s="313" t="s">
        <v>181</v>
      </c>
      <c r="U49" s="313" t="s">
        <v>181</v>
      </c>
      <c r="V49" s="313" t="s">
        <v>181</v>
      </c>
      <c r="W49" s="313" t="s">
        <v>181</v>
      </c>
      <c r="X49" s="313" t="s">
        <v>181</v>
      </c>
      <c r="Y49" s="313" t="s">
        <v>181</v>
      </c>
      <c r="Z49" s="313" t="s">
        <v>181</v>
      </c>
      <c r="AA49" s="434" t="s">
        <v>181</v>
      </c>
      <c r="AB49" s="313" t="s">
        <v>181</v>
      </c>
      <c r="AC49" s="313" t="s">
        <v>181</v>
      </c>
      <c r="AD49" s="313" t="s">
        <v>181</v>
      </c>
      <c r="AE49" s="313" t="s">
        <v>181</v>
      </c>
      <c r="AF49" s="313" t="s">
        <v>181</v>
      </c>
      <c r="AG49" s="313" t="s">
        <v>181</v>
      </c>
      <c r="AH49" s="313" t="s">
        <v>181</v>
      </c>
      <c r="AI49" s="313" t="s">
        <v>181</v>
      </c>
      <c r="AJ49" s="313" t="s">
        <v>181</v>
      </c>
      <c r="AK49" s="313" t="s">
        <v>181</v>
      </c>
      <c r="AL49" s="313" t="s">
        <v>181</v>
      </c>
      <c r="AM49" s="313" t="s">
        <v>181</v>
      </c>
      <c r="AN49" s="313" t="s">
        <v>181</v>
      </c>
      <c r="AO49" s="313">
        <v>3000</v>
      </c>
    </row>
    <row r="50" customFormat="1" ht="17.5" spans="1:41">
      <c r="A50" s="31">
        <f>A44</f>
        <v>608</v>
      </c>
      <c r="B50" s="40" t="s">
        <v>129</v>
      </c>
      <c r="C50" s="31" t="s">
        <v>179</v>
      </c>
      <c r="D50" s="41" t="s">
        <v>132</v>
      </c>
      <c r="E50" s="42" t="s">
        <v>190</v>
      </c>
      <c r="F50" s="42" t="s">
        <v>191</v>
      </c>
      <c r="G50" s="424"/>
      <c r="H50" s="21">
        <v>0</v>
      </c>
      <c r="I50" s="21">
        <v>1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f t="shared" si="3"/>
        <v>2</v>
      </c>
      <c r="S50" s="143">
        <v>100</v>
      </c>
      <c r="T50" s="143">
        <v>100</v>
      </c>
      <c r="U50" s="143">
        <v>253</v>
      </c>
      <c r="V50" s="143">
        <v>260</v>
      </c>
      <c r="W50" s="143">
        <v>20</v>
      </c>
      <c r="X50" s="143">
        <v>600</v>
      </c>
      <c r="Y50" s="143">
        <v>210</v>
      </c>
      <c r="Z50" s="143">
        <v>205</v>
      </c>
      <c r="AA50" s="433">
        <v>-20</v>
      </c>
      <c r="AB50" s="143">
        <v>100</v>
      </c>
      <c r="AC50" s="143">
        <v>100</v>
      </c>
      <c r="AD50" s="143">
        <v>100</v>
      </c>
      <c r="AE50" s="143">
        <v>100</v>
      </c>
      <c r="AF50" s="143">
        <v>0</v>
      </c>
      <c r="AG50" s="143">
        <v>30</v>
      </c>
      <c r="AH50" s="143">
        <v>60</v>
      </c>
      <c r="AI50" s="143">
        <v>100</v>
      </c>
      <c r="AJ50" s="143">
        <v>100</v>
      </c>
      <c r="AK50" s="143">
        <v>3000</v>
      </c>
      <c r="AL50" s="143">
        <v>3000</v>
      </c>
      <c r="AM50" s="143">
        <v>3000</v>
      </c>
      <c r="AN50" s="143">
        <v>10</v>
      </c>
      <c r="AO50" s="143">
        <v>3000</v>
      </c>
    </row>
    <row r="51" s="10" customFormat="1" ht="17.5" spans="1:41">
      <c r="A51" s="70"/>
      <c r="B51" s="71"/>
      <c r="C51" s="70"/>
      <c r="D51" s="72"/>
      <c r="E51" s="73" t="s">
        <v>192</v>
      </c>
      <c r="F51" s="73"/>
      <c r="H51" s="75">
        <v>0</v>
      </c>
      <c r="I51" s="75">
        <v>1</v>
      </c>
      <c r="J51" s="75">
        <v>1</v>
      </c>
      <c r="K51" s="75">
        <v>0</v>
      </c>
      <c r="L51" s="75">
        <v>0</v>
      </c>
      <c r="M51" s="75">
        <v>0</v>
      </c>
      <c r="N51" s="75">
        <v>1</v>
      </c>
      <c r="O51" s="75">
        <v>0</v>
      </c>
      <c r="P51" s="75">
        <v>0</v>
      </c>
      <c r="Q51" s="75">
        <v>0</v>
      </c>
      <c r="R51" s="70">
        <f t="shared" si="3"/>
        <v>70</v>
      </c>
      <c r="S51" s="141" t="s">
        <v>181</v>
      </c>
      <c r="T51" s="141" t="s">
        <v>181</v>
      </c>
      <c r="U51" s="141">
        <v>250</v>
      </c>
      <c r="V51" s="141">
        <v>265</v>
      </c>
      <c r="W51" s="141" t="s">
        <v>1066</v>
      </c>
      <c r="X51" s="141" t="s">
        <v>388</v>
      </c>
      <c r="Y51" s="141" t="s">
        <v>388</v>
      </c>
      <c r="Z51" s="141" t="s">
        <v>388</v>
      </c>
      <c r="AA51" s="433" t="s">
        <v>388</v>
      </c>
      <c r="AB51" s="141" t="s">
        <v>181</v>
      </c>
      <c r="AC51" s="141" t="s">
        <v>181</v>
      </c>
      <c r="AD51" s="141" t="s">
        <v>181</v>
      </c>
      <c r="AE51" s="141" t="s">
        <v>181</v>
      </c>
      <c r="AF51" s="141">
        <v>0</v>
      </c>
      <c r="AG51" s="141" t="s">
        <v>181</v>
      </c>
      <c r="AH51" s="141" t="s">
        <v>181</v>
      </c>
      <c r="AI51" s="141" t="s">
        <v>181</v>
      </c>
      <c r="AJ51" s="141" t="s">
        <v>181</v>
      </c>
      <c r="AK51" s="141" t="s">
        <v>181</v>
      </c>
      <c r="AL51" s="141"/>
      <c r="AM51" s="141" t="s">
        <v>181</v>
      </c>
      <c r="AN51" s="141" t="s">
        <v>181</v>
      </c>
      <c r="AO51" s="141">
        <v>3000</v>
      </c>
    </row>
    <row r="52" customFormat="1" ht="17.5" spans="1:41">
      <c r="A52" s="31">
        <f>A42</f>
        <v>608</v>
      </c>
      <c r="B52" s="40" t="s">
        <v>132</v>
      </c>
      <c r="C52" s="31" t="s">
        <v>193</v>
      </c>
      <c r="D52" s="41" t="s">
        <v>109</v>
      </c>
      <c r="E52" s="42" t="s">
        <v>201</v>
      </c>
      <c r="F52" s="42" t="s">
        <v>193</v>
      </c>
      <c r="G52" s="424"/>
      <c r="H52" s="21">
        <v>0</v>
      </c>
      <c r="I52" s="21">
        <v>1</v>
      </c>
      <c r="J52" s="21">
        <v>1</v>
      </c>
      <c r="K52" s="21">
        <v>0</v>
      </c>
      <c r="L52" s="21">
        <v>0</v>
      </c>
      <c r="M52" s="21">
        <v>0</v>
      </c>
      <c r="N52" s="21">
        <v>1</v>
      </c>
      <c r="O52" s="21">
        <v>0</v>
      </c>
      <c r="P52" s="21">
        <v>0</v>
      </c>
      <c r="Q52" s="21">
        <v>0</v>
      </c>
      <c r="R52" s="21">
        <f t="shared" si="3"/>
        <v>70</v>
      </c>
      <c r="S52" s="143">
        <v>100</v>
      </c>
      <c r="T52" s="143">
        <v>100</v>
      </c>
      <c r="U52" s="143">
        <v>253</v>
      </c>
      <c r="V52" s="143">
        <v>260</v>
      </c>
      <c r="W52" s="143">
        <v>20</v>
      </c>
      <c r="X52" s="143">
        <v>600</v>
      </c>
      <c r="Y52" s="143">
        <v>210</v>
      </c>
      <c r="Z52" s="143">
        <v>205</v>
      </c>
      <c r="AA52" s="433">
        <v>-20</v>
      </c>
      <c r="AB52" s="143">
        <v>100</v>
      </c>
      <c r="AC52" s="143">
        <v>100</v>
      </c>
      <c r="AD52" s="143">
        <v>100</v>
      </c>
      <c r="AE52" s="143">
        <v>100</v>
      </c>
      <c r="AF52" s="143">
        <v>0</v>
      </c>
      <c r="AG52" s="143">
        <v>30</v>
      </c>
      <c r="AH52" s="143">
        <v>60</v>
      </c>
      <c r="AI52" s="143">
        <v>100</v>
      </c>
      <c r="AJ52" s="143">
        <v>100</v>
      </c>
      <c r="AK52" s="143">
        <v>3000</v>
      </c>
      <c r="AL52" s="143">
        <v>3000</v>
      </c>
      <c r="AM52" s="143">
        <v>3000</v>
      </c>
      <c r="AN52" s="143">
        <v>10</v>
      </c>
      <c r="AO52" s="143">
        <v>3000</v>
      </c>
    </row>
    <row r="53" s="10" customFormat="1" ht="17.5" spans="1:41">
      <c r="A53" s="70"/>
      <c r="B53" s="71"/>
      <c r="C53" s="70"/>
      <c r="D53" s="72"/>
      <c r="E53" s="73" t="s">
        <v>192</v>
      </c>
      <c r="F53" s="73"/>
      <c r="H53" s="75">
        <v>0</v>
      </c>
      <c r="I53" s="75">
        <v>1</v>
      </c>
      <c r="J53" s="75">
        <v>1</v>
      </c>
      <c r="K53" s="75">
        <v>0</v>
      </c>
      <c r="L53" s="75">
        <v>0</v>
      </c>
      <c r="M53" s="75">
        <v>0</v>
      </c>
      <c r="N53" s="75">
        <v>1</v>
      </c>
      <c r="O53" s="75">
        <v>0</v>
      </c>
      <c r="P53" s="75">
        <v>0</v>
      </c>
      <c r="Q53" s="75">
        <v>0</v>
      </c>
      <c r="R53" s="70">
        <f t="shared" si="3"/>
        <v>70</v>
      </c>
      <c r="S53" s="141" t="s">
        <v>181</v>
      </c>
      <c r="T53" s="141" t="s">
        <v>181</v>
      </c>
      <c r="U53" s="141">
        <v>250</v>
      </c>
      <c r="V53" s="141">
        <v>265</v>
      </c>
      <c r="W53" s="141" t="s">
        <v>1066</v>
      </c>
      <c r="X53" s="141" t="s">
        <v>388</v>
      </c>
      <c r="Y53" s="141" t="s">
        <v>388</v>
      </c>
      <c r="Z53" s="141" t="s">
        <v>388</v>
      </c>
      <c r="AA53" s="433" t="s">
        <v>388</v>
      </c>
      <c r="AB53" s="141" t="s">
        <v>181</v>
      </c>
      <c r="AC53" s="141" t="s">
        <v>181</v>
      </c>
      <c r="AD53" s="141" t="s">
        <v>181</v>
      </c>
      <c r="AE53" s="141" t="s">
        <v>181</v>
      </c>
      <c r="AF53" s="141">
        <v>0</v>
      </c>
      <c r="AG53" s="141" t="s">
        <v>181</v>
      </c>
      <c r="AH53" s="141" t="s">
        <v>181</v>
      </c>
      <c r="AI53" s="141" t="s">
        <v>181</v>
      </c>
      <c r="AJ53" s="141" t="s">
        <v>181</v>
      </c>
      <c r="AK53" s="141" t="s">
        <v>181</v>
      </c>
      <c r="AL53" s="141"/>
      <c r="AM53" s="141" t="s">
        <v>181</v>
      </c>
      <c r="AN53" s="141" t="s">
        <v>181</v>
      </c>
      <c r="AO53" s="141">
        <v>3000</v>
      </c>
    </row>
    <row r="54" customFormat="1" ht="17.5" spans="1:41">
      <c r="A54" s="31">
        <f t="shared" ref="A54:A58" si="4">A52</f>
        <v>608</v>
      </c>
      <c r="B54" s="40" t="s">
        <v>135</v>
      </c>
      <c r="C54" s="31" t="s">
        <v>202</v>
      </c>
      <c r="D54" s="41" t="s">
        <v>109</v>
      </c>
      <c r="E54" s="42" t="s">
        <v>203</v>
      </c>
      <c r="F54" s="42" t="s">
        <v>202</v>
      </c>
      <c r="G54" s="424"/>
      <c r="H54" s="21">
        <v>0</v>
      </c>
      <c r="I54" s="21">
        <v>1</v>
      </c>
      <c r="J54" s="21">
        <v>1</v>
      </c>
      <c r="K54" s="21">
        <v>0</v>
      </c>
      <c r="L54" s="21">
        <v>0</v>
      </c>
      <c r="M54" s="21">
        <v>0</v>
      </c>
      <c r="N54" s="21">
        <v>1</v>
      </c>
      <c r="O54" s="21">
        <v>0</v>
      </c>
      <c r="P54" s="21">
        <v>0</v>
      </c>
      <c r="Q54" s="21">
        <v>0</v>
      </c>
      <c r="R54" s="21">
        <f t="shared" si="3"/>
        <v>70</v>
      </c>
      <c r="S54" s="143">
        <v>100</v>
      </c>
      <c r="T54" s="143">
        <v>100</v>
      </c>
      <c r="U54" s="143">
        <v>253</v>
      </c>
      <c r="V54" s="143">
        <v>260</v>
      </c>
      <c r="W54" s="143">
        <v>20</v>
      </c>
      <c r="X54" s="143">
        <v>600</v>
      </c>
      <c r="Y54" s="143">
        <v>210</v>
      </c>
      <c r="Z54" s="143">
        <v>205</v>
      </c>
      <c r="AA54" s="433">
        <v>-20</v>
      </c>
      <c r="AB54" s="143">
        <v>100</v>
      </c>
      <c r="AC54" s="143">
        <v>100</v>
      </c>
      <c r="AD54" s="143">
        <v>100</v>
      </c>
      <c r="AE54" s="143">
        <v>100</v>
      </c>
      <c r="AF54" s="143">
        <v>0</v>
      </c>
      <c r="AG54" s="143">
        <v>30</v>
      </c>
      <c r="AH54" s="143">
        <v>60</v>
      </c>
      <c r="AI54" s="143">
        <v>100</v>
      </c>
      <c r="AJ54" s="143">
        <v>100</v>
      </c>
      <c r="AK54" s="143">
        <v>3000</v>
      </c>
      <c r="AL54" s="143">
        <v>3000</v>
      </c>
      <c r="AM54" s="143">
        <v>3000</v>
      </c>
      <c r="AN54" s="143">
        <v>10</v>
      </c>
      <c r="AO54" s="143">
        <v>3000</v>
      </c>
    </row>
    <row r="55" s="6" customFormat="1" ht="17.5" spans="1:41">
      <c r="A55" s="62"/>
      <c r="B55" s="63"/>
      <c r="C55" s="62"/>
      <c r="D55" s="64"/>
      <c r="E55" s="65" t="s">
        <v>204</v>
      </c>
      <c r="F55" s="65"/>
      <c r="G55" s="425"/>
      <c r="H55" s="8">
        <v>0</v>
      </c>
      <c r="I55" s="8">
        <v>1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f t="shared" si="3"/>
        <v>2</v>
      </c>
      <c r="S55" s="313" t="s">
        <v>181</v>
      </c>
      <c r="T55" s="313" t="s">
        <v>181</v>
      </c>
      <c r="U55" s="313" t="s">
        <v>181</v>
      </c>
      <c r="V55" s="313" t="s">
        <v>181</v>
      </c>
      <c r="W55" s="313" t="s">
        <v>181</v>
      </c>
      <c r="X55" s="313" t="s">
        <v>181</v>
      </c>
      <c r="Y55" s="313" t="s">
        <v>181</v>
      </c>
      <c r="Z55" s="313" t="s">
        <v>181</v>
      </c>
      <c r="AA55" s="434" t="s">
        <v>181</v>
      </c>
      <c r="AB55" s="313" t="s">
        <v>181</v>
      </c>
      <c r="AC55" s="313" t="s">
        <v>181</v>
      </c>
      <c r="AD55" s="313" t="s">
        <v>181</v>
      </c>
      <c r="AE55" s="313" t="s">
        <v>181</v>
      </c>
      <c r="AF55" s="313" t="s">
        <v>181</v>
      </c>
      <c r="AG55" s="313" t="s">
        <v>181</v>
      </c>
      <c r="AH55" s="313" t="s">
        <v>181</v>
      </c>
      <c r="AI55" s="313" t="s">
        <v>181</v>
      </c>
      <c r="AJ55" s="313" t="s">
        <v>181</v>
      </c>
      <c r="AK55" s="313" t="s">
        <v>181</v>
      </c>
      <c r="AL55" s="313" t="s">
        <v>181</v>
      </c>
      <c r="AM55" s="313" t="s">
        <v>181</v>
      </c>
      <c r="AN55" s="313" t="s">
        <v>181</v>
      </c>
      <c r="AO55" s="313">
        <v>3000</v>
      </c>
    </row>
    <row r="56" customFormat="1" ht="17.5" spans="1:41">
      <c r="A56" s="31">
        <f t="shared" si="4"/>
        <v>608</v>
      </c>
      <c r="B56" s="40" t="s">
        <v>135</v>
      </c>
      <c r="C56" s="31" t="s">
        <v>202</v>
      </c>
      <c r="D56" s="41" t="s">
        <v>120</v>
      </c>
      <c r="E56" s="42" t="s">
        <v>206</v>
      </c>
      <c r="F56" s="42" t="s">
        <v>207</v>
      </c>
      <c r="G56" s="424"/>
      <c r="H56" s="21">
        <v>0</v>
      </c>
      <c r="I56" s="21">
        <v>1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f t="shared" si="3"/>
        <v>2</v>
      </c>
      <c r="S56" s="143">
        <v>100</v>
      </c>
      <c r="T56" s="143">
        <v>100</v>
      </c>
      <c r="U56" s="143">
        <v>253</v>
      </c>
      <c r="V56" s="143">
        <v>260</v>
      </c>
      <c r="W56" s="143">
        <v>20</v>
      </c>
      <c r="X56" s="143">
        <v>600</v>
      </c>
      <c r="Y56" s="143">
        <v>210</v>
      </c>
      <c r="Z56" s="143">
        <v>205</v>
      </c>
      <c r="AA56" s="433">
        <v>-20</v>
      </c>
      <c r="AB56" s="143">
        <v>100</v>
      </c>
      <c r="AC56" s="143">
        <v>100</v>
      </c>
      <c r="AD56" s="143">
        <v>100</v>
      </c>
      <c r="AE56" s="143">
        <v>100</v>
      </c>
      <c r="AF56" s="143">
        <v>0</v>
      </c>
      <c r="AG56" s="143">
        <v>30</v>
      </c>
      <c r="AH56" s="143">
        <v>60</v>
      </c>
      <c r="AI56" s="143">
        <v>100</v>
      </c>
      <c r="AJ56" s="143">
        <v>100</v>
      </c>
      <c r="AK56" s="143">
        <v>3000</v>
      </c>
      <c r="AL56" s="143">
        <v>3000</v>
      </c>
      <c r="AM56" s="143">
        <v>3000</v>
      </c>
      <c r="AN56" s="143">
        <v>10</v>
      </c>
      <c r="AO56" s="143">
        <v>3000</v>
      </c>
    </row>
    <row r="57" s="7" customFormat="1" ht="17.5" spans="1:41">
      <c r="A57" s="67"/>
      <c r="B57" s="63"/>
      <c r="C57" s="62"/>
      <c r="D57" s="64"/>
      <c r="E57" s="65" t="s">
        <v>192</v>
      </c>
      <c r="F57" s="76"/>
      <c r="G57" s="425"/>
      <c r="H57" s="8">
        <v>0</v>
      </c>
      <c r="I57" s="8">
        <v>1</v>
      </c>
      <c r="J57" s="8">
        <v>1</v>
      </c>
      <c r="K57" s="8">
        <v>0</v>
      </c>
      <c r="L57" s="8">
        <v>0</v>
      </c>
      <c r="M57" s="8">
        <v>0</v>
      </c>
      <c r="N57" s="8">
        <v>1</v>
      </c>
      <c r="O57" s="8">
        <v>0</v>
      </c>
      <c r="P57" s="8">
        <v>0</v>
      </c>
      <c r="Q57" s="8">
        <v>0</v>
      </c>
      <c r="R57" s="62">
        <f t="shared" si="3"/>
        <v>70</v>
      </c>
      <c r="S57" s="238" t="s">
        <v>181</v>
      </c>
      <c r="T57" s="238" t="s">
        <v>181</v>
      </c>
      <c r="U57" s="238">
        <v>250</v>
      </c>
      <c r="V57" s="238">
        <v>265</v>
      </c>
      <c r="W57" s="238" t="s">
        <v>1066</v>
      </c>
      <c r="X57" s="238" t="s">
        <v>388</v>
      </c>
      <c r="Y57" s="238" t="s">
        <v>388</v>
      </c>
      <c r="Z57" s="238" t="s">
        <v>388</v>
      </c>
      <c r="AA57" s="433" t="s">
        <v>388</v>
      </c>
      <c r="AB57" s="238" t="s">
        <v>181</v>
      </c>
      <c r="AC57" s="238" t="s">
        <v>181</v>
      </c>
      <c r="AD57" s="238" t="s">
        <v>181</v>
      </c>
      <c r="AE57" s="238" t="s">
        <v>181</v>
      </c>
      <c r="AF57" s="238">
        <v>0</v>
      </c>
      <c r="AG57" s="238" t="s">
        <v>181</v>
      </c>
      <c r="AH57" s="238" t="s">
        <v>181</v>
      </c>
      <c r="AI57" s="238" t="s">
        <v>181</v>
      </c>
      <c r="AJ57" s="238" t="s">
        <v>181</v>
      </c>
      <c r="AK57" s="238" t="s">
        <v>181</v>
      </c>
      <c r="AL57" s="238"/>
      <c r="AM57" s="238" t="s">
        <v>181</v>
      </c>
      <c r="AN57" s="238" t="s">
        <v>181</v>
      </c>
      <c r="AO57" s="238">
        <v>3000</v>
      </c>
    </row>
    <row r="58" customFormat="1" ht="17.5" spans="1:41">
      <c r="A58" s="57">
        <f t="shared" si="4"/>
        <v>608</v>
      </c>
      <c r="B58" s="58" t="s">
        <v>135</v>
      </c>
      <c r="C58" s="59" t="s">
        <v>202</v>
      </c>
      <c r="D58" s="60" t="s">
        <v>126</v>
      </c>
      <c r="E58" s="61" t="s">
        <v>212</v>
      </c>
      <c r="F58" s="77" t="s">
        <v>213</v>
      </c>
      <c r="G58" s="424"/>
      <c r="H58" s="21">
        <v>0</v>
      </c>
      <c r="I58" s="21">
        <v>1</v>
      </c>
      <c r="J58" s="21">
        <v>1</v>
      </c>
      <c r="K58" s="21">
        <v>0</v>
      </c>
      <c r="L58" s="21">
        <v>0</v>
      </c>
      <c r="M58" s="21">
        <v>0</v>
      </c>
      <c r="N58" s="21">
        <v>1</v>
      </c>
      <c r="O58" s="21">
        <v>0</v>
      </c>
      <c r="P58" s="21">
        <v>0</v>
      </c>
      <c r="Q58" s="21">
        <v>0</v>
      </c>
      <c r="R58" s="21">
        <f t="shared" si="3"/>
        <v>70</v>
      </c>
      <c r="S58" s="143">
        <v>100</v>
      </c>
      <c r="T58" s="143">
        <v>100</v>
      </c>
      <c r="U58" s="143">
        <v>250</v>
      </c>
      <c r="V58" s="143">
        <v>265</v>
      </c>
      <c r="W58" s="234">
        <v>20</v>
      </c>
      <c r="X58" s="143">
        <v>600</v>
      </c>
      <c r="Y58" s="143">
        <v>210</v>
      </c>
      <c r="Z58" s="143">
        <v>205</v>
      </c>
      <c r="AA58" s="433">
        <v>-20</v>
      </c>
      <c r="AB58" s="143">
        <v>100</v>
      </c>
      <c r="AC58" s="143">
        <v>100</v>
      </c>
      <c r="AD58" s="143">
        <v>100</v>
      </c>
      <c r="AE58" s="143">
        <v>100</v>
      </c>
      <c r="AF58" s="143">
        <v>0</v>
      </c>
      <c r="AG58" s="143">
        <v>0</v>
      </c>
      <c r="AH58" s="143">
        <v>0</v>
      </c>
      <c r="AI58" s="143">
        <v>0</v>
      </c>
      <c r="AJ58" s="143">
        <v>100</v>
      </c>
      <c r="AK58" s="143">
        <v>3000</v>
      </c>
      <c r="AL58" s="143">
        <v>3000</v>
      </c>
      <c r="AM58" s="143">
        <v>3000</v>
      </c>
      <c r="AN58" s="143">
        <v>10</v>
      </c>
      <c r="AO58" s="143">
        <v>3000</v>
      </c>
    </row>
    <row r="59" s="7" customFormat="1" ht="17.5" spans="1:41">
      <c r="A59" s="67"/>
      <c r="B59" s="63"/>
      <c r="C59" s="62"/>
      <c r="D59" s="64"/>
      <c r="E59" s="65" t="s">
        <v>192</v>
      </c>
      <c r="F59" s="76"/>
      <c r="G59" s="425"/>
      <c r="H59" s="8">
        <v>0</v>
      </c>
      <c r="I59" s="8">
        <v>1</v>
      </c>
      <c r="J59" s="8">
        <v>1</v>
      </c>
      <c r="K59" s="8">
        <v>0</v>
      </c>
      <c r="L59" s="8">
        <v>0</v>
      </c>
      <c r="M59" s="8">
        <v>0</v>
      </c>
      <c r="N59" s="8">
        <v>1</v>
      </c>
      <c r="O59" s="8">
        <v>0</v>
      </c>
      <c r="P59" s="8">
        <v>0</v>
      </c>
      <c r="Q59" s="8">
        <v>0</v>
      </c>
      <c r="R59" s="62">
        <f t="shared" si="3"/>
        <v>70</v>
      </c>
      <c r="S59" s="238" t="s">
        <v>181</v>
      </c>
      <c r="T59" s="238" t="s">
        <v>181</v>
      </c>
      <c r="U59" s="238">
        <v>250</v>
      </c>
      <c r="V59" s="238">
        <v>265</v>
      </c>
      <c r="W59" s="238" t="s">
        <v>1066</v>
      </c>
      <c r="X59" s="238" t="s">
        <v>388</v>
      </c>
      <c r="Y59" s="238" t="s">
        <v>388</v>
      </c>
      <c r="Z59" s="238" t="s">
        <v>388</v>
      </c>
      <c r="AA59" s="433" t="s">
        <v>388</v>
      </c>
      <c r="AB59" s="238" t="s">
        <v>181</v>
      </c>
      <c r="AC59" s="238" t="s">
        <v>181</v>
      </c>
      <c r="AD59" s="238" t="s">
        <v>181</v>
      </c>
      <c r="AE59" s="238" t="s">
        <v>181</v>
      </c>
      <c r="AF59" s="238">
        <v>0</v>
      </c>
      <c r="AG59" s="238" t="s">
        <v>181</v>
      </c>
      <c r="AH59" s="238" t="s">
        <v>181</v>
      </c>
      <c r="AI59" s="238" t="s">
        <v>181</v>
      </c>
      <c r="AJ59" s="238" t="s">
        <v>181</v>
      </c>
      <c r="AK59" s="238" t="s">
        <v>181</v>
      </c>
      <c r="AL59" s="238"/>
      <c r="AM59" s="238" t="s">
        <v>181</v>
      </c>
      <c r="AN59" s="238" t="s">
        <v>181</v>
      </c>
      <c r="AO59" s="238">
        <v>3000</v>
      </c>
    </row>
    <row r="60" customFormat="1" ht="17.5" spans="1:41">
      <c r="A60" s="57">
        <f>A56</f>
        <v>608</v>
      </c>
      <c r="B60" s="58" t="s">
        <v>135</v>
      </c>
      <c r="C60" s="59" t="s">
        <v>202</v>
      </c>
      <c r="D60" s="60" t="s">
        <v>129</v>
      </c>
      <c r="E60" s="61" t="s">
        <v>214</v>
      </c>
      <c r="F60" s="77" t="s">
        <v>215</v>
      </c>
      <c r="G60" s="424"/>
      <c r="H60" s="21">
        <v>0</v>
      </c>
      <c r="I60" s="21">
        <v>1</v>
      </c>
      <c r="J60" s="21">
        <v>1</v>
      </c>
      <c r="K60" s="21">
        <v>0</v>
      </c>
      <c r="L60" s="21">
        <v>0</v>
      </c>
      <c r="M60" s="21">
        <v>0</v>
      </c>
      <c r="N60" s="21">
        <v>1</v>
      </c>
      <c r="O60" s="21">
        <v>0</v>
      </c>
      <c r="P60" s="21">
        <v>0</v>
      </c>
      <c r="Q60" s="21">
        <v>0</v>
      </c>
      <c r="R60" s="21">
        <f t="shared" si="3"/>
        <v>70</v>
      </c>
      <c r="S60" s="143">
        <v>100</v>
      </c>
      <c r="T60" s="143">
        <v>100</v>
      </c>
      <c r="U60" s="143">
        <v>250</v>
      </c>
      <c r="V60" s="143">
        <v>265</v>
      </c>
      <c r="W60" s="234">
        <v>20</v>
      </c>
      <c r="X60" s="143">
        <v>600</v>
      </c>
      <c r="Y60" s="143">
        <v>210</v>
      </c>
      <c r="Z60" s="143">
        <v>205</v>
      </c>
      <c r="AA60" s="433">
        <v>-20</v>
      </c>
      <c r="AB60" s="143">
        <v>100</v>
      </c>
      <c r="AC60" s="143">
        <v>100</v>
      </c>
      <c r="AD60" s="143">
        <v>100</v>
      </c>
      <c r="AE60" s="143">
        <v>100</v>
      </c>
      <c r="AF60" s="143">
        <v>0</v>
      </c>
      <c r="AG60" s="143">
        <v>0</v>
      </c>
      <c r="AH60" s="143">
        <v>0</v>
      </c>
      <c r="AI60" s="143">
        <v>0</v>
      </c>
      <c r="AJ60" s="143">
        <v>100</v>
      </c>
      <c r="AK60" s="143">
        <v>3000</v>
      </c>
      <c r="AL60" s="143">
        <v>3000</v>
      </c>
      <c r="AM60" s="143">
        <v>3000</v>
      </c>
      <c r="AN60" s="143">
        <v>10</v>
      </c>
      <c r="AO60" s="143">
        <v>3000</v>
      </c>
    </row>
    <row r="61" s="6" customFormat="1" ht="17.5" spans="1:41">
      <c r="A61" s="62"/>
      <c r="B61" s="63"/>
      <c r="C61" s="62"/>
      <c r="D61" s="64"/>
      <c r="E61" s="65" t="s">
        <v>216</v>
      </c>
      <c r="F61" s="65"/>
      <c r="G61" s="425"/>
      <c r="H61" s="8">
        <v>0</v>
      </c>
      <c r="I61" s="8">
        <v>1</v>
      </c>
      <c r="J61" s="8">
        <v>1</v>
      </c>
      <c r="K61" s="8">
        <v>0</v>
      </c>
      <c r="L61" s="8">
        <v>0</v>
      </c>
      <c r="M61" s="8">
        <v>0</v>
      </c>
      <c r="N61" s="8">
        <v>1</v>
      </c>
      <c r="O61" s="8">
        <v>0</v>
      </c>
      <c r="P61" s="8">
        <v>0</v>
      </c>
      <c r="Q61" s="8">
        <v>0</v>
      </c>
      <c r="R61" s="8">
        <f t="shared" si="3"/>
        <v>70</v>
      </c>
      <c r="S61" s="313" t="s">
        <v>181</v>
      </c>
      <c r="T61" s="313" t="s">
        <v>181</v>
      </c>
      <c r="U61" s="313">
        <v>250</v>
      </c>
      <c r="V61" s="313">
        <v>265</v>
      </c>
      <c r="W61" s="313" t="s">
        <v>1066</v>
      </c>
      <c r="X61" s="313" t="s">
        <v>388</v>
      </c>
      <c r="Y61" s="313" t="s">
        <v>388</v>
      </c>
      <c r="Z61" s="313" t="s">
        <v>388</v>
      </c>
      <c r="AA61" s="434" t="s">
        <v>388</v>
      </c>
      <c r="AB61" s="313" t="s">
        <v>181</v>
      </c>
      <c r="AC61" s="313" t="s">
        <v>181</v>
      </c>
      <c r="AD61" s="313" t="s">
        <v>181</v>
      </c>
      <c r="AE61" s="313" t="s">
        <v>181</v>
      </c>
      <c r="AF61" s="313">
        <v>0</v>
      </c>
      <c r="AG61" s="313" t="s">
        <v>181</v>
      </c>
      <c r="AH61" s="313" t="s">
        <v>181</v>
      </c>
      <c r="AI61" s="313" t="s">
        <v>181</v>
      </c>
      <c r="AJ61" s="313" t="s">
        <v>181</v>
      </c>
      <c r="AK61" s="313" t="s">
        <v>181</v>
      </c>
      <c r="AL61" s="313"/>
      <c r="AM61" s="313" t="s">
        <v>181</v>
      </c>
      <c r="AN61" s="313" t="s">
        <v>181</v>
      </c>
      <c r="AO61" s="313">
        <v>3000</v>
      </c>
    </row>
    <row r="62" customFormat="1" ht="17.5" spans="1:41">
      <c r="A62" s="31">
        <f>A56</f>
        <v>608</v>
      </c>
      <c r="B62" s="40" t="s">
        <v>138</v>
      </c>
      <c r="C62" s="31" t="s">
        <v>223</v>
      </c>
      <c r="D62" s="41" t="s">
        <v>109</v>
      </c>
      <c r="E62" s="42" t="s">
        <v>224</v>
      </c>
      <c r="F62" s="42" t="s">
        <v>223</v>
      </c>
      <c r="G62" s="424"/>
      <c r="H62" s="21">
        <v>0</v>
      </c>
      <c r="I62" s="21">
        <v>1</v>
      </c>
      <c r="J62" s="21">
        <v>1</v>
      </c>
      <c r="K62" s="21">
        <v>0</v>
      </c>
      <c r="L62" s="21">
        <v>0</v>
      </c>
      <c r="M62" s="21">
        <v>0</v>
      </c>
      <c r="N62" s="21">
        <v>1</v>
      </c>
      <c r="O62" s="21">
        <v>0</v>
      </c>
      <c r="P62" s="21">
        <v>0</v>
      </c>
      <c r="Q62" s="21">
        <v>0</v>
      </c>
      <c r="R62" s="21">
        <f t="shared" si="3"/>
        <v>70</v>
      </c>
      <c r="S62" s="143">
        <v>100</v>
      </c>
      <c r="T62" s="143">
        <v>100</v>
      </c>
      <c r="U62" s="143">
        <v>253</v>
      </c>
      <c r="V62" s="143">
        <v>260</v>
      </c>
      <c r="W62" s="143">
        <v>20</v>
      </c>
      <c r="X62" s="143">
        <v>600</v>
      </c>
      <c r="Y62" s="143">
        <v>210</v>
      </c>
      <c r="Z62" s="143">
        <v>205</v>
      </c>
      <c r="AA62" s="433">
        <v>-20</v>
      </c>
      <c r="AB62" s="143">
        <v>100</v>
      </c>
      <c r="AC62" s="143">
        <v>100</v>
      </c>
      <c r="AD62" s="143">
        <v>100</v>
      </c>
      <c r="AE62" s="143">
        <v>100</v>
      </c>
      <c r="AF62" s="143">
        <v>0</v>
      </c>
      <c r="AG62" s="143">
        <v>30</v>
      </c>
      <c r="AH62" s="143">
        <v>60</v>
      </c>
      <c r="AI62" s="143">
        <v>100</v>
      </c>
      <c r="AJ62" s="143">
        <v>100</v>
      </c>
      <c r="AK62" s="143">
        <v>3000</v>
      </c>
      <c r="AL62" s="143">
        <v>3000</v>
      </c>
      <c r="AM62" s="143">
        <v>3000</v>
      </c>
      <c r="AN62" s="143">
        <v>10</v>
      </c>
      <c r="AO62" s="143">
        <v>3000</v>
      </c>
    </row>
    <row r="63" s="6" customFormat="1" ht="17.5" spans="1:41">
      <c r="A63" s="62"/>
      <c r="B63" s="63"/>
      <c r="C63" s="62"/>
      <c r="D63" s="64"/>
      <c r="E63" s="65" t="s">
        <v>178</v>
      </c>
      <c r="F63" s="65" t="s">
        <v>179</v>
      </c>
      <c r="G63" s="425"/>
      <c r="H63" s="8">
        <v>0</v>
      </c>
      <c r="I63" s="8">
        <v>1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f t="shared" si="3"/>
        <v>2</v>
      </c>
      <c r="S63" s="313" t="s">
        <v>181</v>
      </c>
      <c r="T63" s="313" t="s">
        <v>181</v>
      </c>
      <c r="U63" s="313" t="s">
        <v>181</v>
      </c>
      <c r="V63" s="313" t="s">
        <v>181</v>
      </c>
      <c r="W63" s="313" t="s">
        <v>181</v>
      </c>
      <c r="X63" s="313" t="s">
        <v>181</v>
      </c>
      <c r="Y63" s="313" t="s">
        <v>181</v>
      </c>
      <c r="Z63" s="313" t="s">
        <v>181</v>
      </c>
      <c r="AA63" s="434" t="s">
        <v>181</v>
      </c>
      <c r="AB63" s="313" t="s">
        <v>181</v>
      </c>
      <c r="AC63" s="313" t="s">
        <v>181</v>
      </c>
      <c r="AD63" s="313" t="s">
        <v>181</v>
      </c>
      <c r="AE63" s="313" t="s">
        <v>181</v>
      </c>
      <c r="AF63" s="313" t="s">
        <v>181</v>
      </c>
      <c r="AG63" s="313" t="s">
        <v>181</v>
      </c>
      <c r="AH63" s="313" t="s">
        <v>181</v>
      </c>
      <c r="AI63" s="313" t="s">
        <v>181</v>
      </c>
      <c r="AJ63" s="313" t="s">
        <v>181</v>
      </c>
      <c r="AK63" s="313" t="s">
        <v>181</v>
      </c>
      <c r="AL63" s="313" t="s">
        <v>181</v>
      </c>
      <c r="AM63" s="313" t="s">
        <v>181</v>
      </c>
      <c r="AN63" s="313" t="s">
        <v>181</v>
      </c>
      <c r="AO63" s="313">
        <v>3000</v>
      </c>
    </row>
    <row r="64" customFormat="1" ht="17.5" spans="1:41">
      <c r="A64" s="31">
        <f t="shared" ref="A64:A68" si="5">A62</f>
        <v>608</v>
      </c>
      <c r="B64" s="40" t="s">
        <v>138</v>
      </c>
      <c r="C64" s="31" t="s">
        <v>223</v>
      </c>
      <c r="D64" s="41" t="s">
        <v>120</v>
      </c>
      <c r="E64" s="42" t="s">
        <v>226</v>
      </c>
      <c r="F64" s="42" t="s">
        <v>227</v>
      </c>
      <c r="G64" s="424"/>
      <c r="H64" s="21">
        <v>0</v>
      </c>
      <c r="I64" s="21">
        <v>1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f t="shared" si="3"/>
        <v>2</v>
      </c>
      <c r="S64" s="143">
        <v>100</v>
      </c>
      <c r="T64" s="143">
        <v>100</v>
      </c>
      <c r="U64" s="143">
        <v>253</v>
      </c>
      <c r="V64" s="143">
        <v>260</v>
      </c>
      <c r="W64" s="143">
        <v>20</v>
      </c>
      <c r="X64" s="143">
        <v>600</v>
      </c>
      <c r="Y64" s="143">
        <v>210</v>
      </c>
      <c r="Z64" s="143">
        <v>205</v>
      </c>
      <c r="AA64" s="433">
        <v>-20</v>
      </c>
      <c r="AB64" s="143">
        <v>100</v>
      </c>
      <c r="AC64" s="143">
        <v>100</v>
      </c>
      <c r="AD64" s="143">
        <v>100</v>
      </c>
      <c r="AE64" s="143">
        <v>100</v>
      </c>
      <c r="AF64" s="143">
        <v>0</v>
      </c>
      <c r="AG64" s="143">
        <v>30</v>
      </c>
      <c r="AH64" s="143">
        <v>60</v>
      </c>
      <c r="AI64" s="143">
        <v>100</v>
      </c>
      <c r="AJ64" s="143">
        <v>100</v>
      </c>
      <c r="AK64" s="143">
        <v>3000</v>
      </c>
      <c r="AL64" s="143">
        <v>3000</v>
      </c>
      <c r="AM64" s="143">
        <v>3000</v>
      </c>
      <c r="AN64" s="143">
        <v>10</v>
      </c>
      <c r="AO64" s="143">
        <v>3000</v>
      </c>
    </row>
    <row r="65" s="10" customFormat="1" ht="17.5" spans="1:41">
      <c r="A65" s="70"/>
      <c r="B65" s="71"/>
      <c r="C65" s="70"/>
      <c r="D65" s="72"/>
      <c r="E65" s="73" t="s">
        <v>192</v>
      </c>
      <c r="F65" s="73"/>
      <c r="H65" s="75">
        <v>0</v>
      </c>
      <c r="I65" s="75">
        <v>1</v>
      </c>
      <c r="J65" s="75">
        <v>1</v>
      </c>
      <c r="K65" s="75">
        <v>0</v>
      </c>
      <c r="L65" s="75">
        <v>0</v>
      </c>
      <c r="M65" s="75">
        <v>0</v>
      </c>
      <c r="N65" s="75">
        <v>1</v>
      </c>
      <c r="O65" s="75">
        <v>0</v>
      </c>
      <c r="P65" s="75">
        <v>0</v>
      </c>
      <c r="Q65" s="75">
        <v>0</v>
      </c>
      <c r="R65" s="70">
        <f t="shared" si="3"/>
        <v>70</v>
      </c>
      <c r="S65" s="141" t="s">
        <v>181</v>
      </c>
      <c r="T65" s="141" t="s">
        <v>181</v>
      </c>
      <c r="U65" s="141">
        <v>250</v>
      </c>
      <c r="V65" s="141">
        <v>265</v>
      </c>
      <c r="W65" s="141" t="s">
        <v>1066</v>
      </c>
      <c r="X65" s="141" t="s">
        <v>388</v>
      </c>
      <c r="Y65" s="141" t="s">
        <v>388</v>
      </c>
      <c r="Z65" s="141" t="s">
        <v>388</v>
      </c>
      <c r="AA65" s="433" t="s">
        <v>388</v>
      </c>
      <c r="AB65" s="141" t="s">
        <v>181</v>
      </c>
      <c r="AC65" s="141" t="s">
        <v>181</v>
      </c>
      <c r="AD65" s="141" t="s">
        <v>181</v>
      </c>
      <c r="AE65" s="141" t="s">
        <v>181</v>
      </c>
      <c r="AF65" s="141">
        <v>0</v>
      </c>
      <c r="AG65" s="141" t="s">
        <v>181</v>
      </c>
      <c r="AH65" s="141" t="s">
        <v>181</v>
      </c>
      <c r="AI65" s="141" t="s">
        <v>181</v>
      </c>
      <c r="AJ65" s="141" t="s">
        <v>181</v>
      </c>
      <c r="AK65" s="141" t="s">
        <v>181</v>
      </c>
      <c r="AL65" s="141"/>
      <c r="AM65" s="141" t="s">
        <v>181</v>
      </c>
      <c r="AN65" s="141" t="s">
        <v>181</v>
      </c>
      <c r="AO65" s="141">
        <v>3000</v>
      </c>
    </row>
    <row r="66" customFormat="1" ht="17.5" spans="1:41">
      <c r="A66" s="31">
        <f t="shared" si="5"/>
        <v>608</v>
      </c>
      <c r="B66" s="40" t="s">
        <v>231</v>
      </c>
      <c r="C66" s="31" t="s">
        <v>228</v>
      </c>
      <c r="D66" s="41" t="s">
        <v>109</v>
      </c>
      <c r="E66" s="42" t="s">
        <v>232</v>
      </c>
      <c r="F66" s="42" t="s">
        <v>228</v>
      </c>
      <c r="G66" s="424"/>
      <c r="H66" s="21">
        <v>0</v>
      </c>
      <c r="I66" s="21">
        <v>1</v>
      </c>
      <c r="J66" s="21">
        <v>1</v>
      </c>
      <c r="K66" s="21">
        <v>0</v>
      </c>
      <c r="L66" s="21">
        <v>0</v>
      </c>
      <c r="M66" s="21">
        <v>0</v>
      </c>
      <c r="N66" s="21">
        <v>1</v>
      </c>
      <c r="O66" s="21">
        <v>0</v>
      </c>
      <c r="P66" s="21">
        <v>0</v>
      </c>
      <c r="Q66" s="21">
        <v>0</v>
      </c>
      <c r="R66" s="21">
        <f t="shared" si="3"/>
        <v>70</v>
      </c>
      <c r="S66" s="143">
        <v>100</v>
      </c>
      <c r="T66" s="143">
        <v>100</v>
      </c>
      <c r="U66" s="143">
        <v>253</v>
      </c>
      <c r="V66" s="143">
        <v>260</v>
      </c>
      <c r="W66" s="143">
        <v>20</v>
      </c>
      <c r="X66" s="143">
        <v>600</v>
      </c>
      <c r="Y66" s="143">
        <v>210</v>
      </c>
      <c r="Z66" s="143">
        <v>205</v>
      </c>
      <c r="AA66" s="433">
        <v>-20</v>
      </c>
      <c r="AB66" s="143">
        <v>100</v>
      </c>
      <c r="AC66" s="143">
        <v>100</v>
      </c>
      <c r="AD66" s="143">
        <v>100</v>
      </c>
      <c r="AE66" s="143">
        <v>100</v>
      </c>
      <c r="AF66" s="143">
        <v>0</v>
      </c>
      <c r="AG66" s="143">
        <v>30</v>
      </c>
      <c r="AH66" s="143">
        <v>60</v>
      </c>
      <c r="AI66" s="143">
        <v>100</v>
      </c>
      <c r="AJ66" s="143">
        <v>100</v>
      </c>
      <c r="AK66" s="143">
        <v>3000</v>
      </c>
      <c r="AL66" s="143">
        <v>3000</v>
      </c>
      <c r="AM66" s="143">
        <v>3000</v>
      </c>
      <c r="AN66" s="143">
        <v>10</v>
      </c>
      <c r="AO66" s="143">
        <v>3000</v>
      </c>
    </row>
    <row r="67" s="11" customFormat="1" ht="15.6" customHeight="1" spans="1:41">
      <c r="A67" s="107"/>
      <c r="B67" s="71"/>
      <c r="C67" s="70"/>
      <c r="D67" s="72"/>
      <c r="E67" s="73"/>
      <c r="F67" s="108"/>
      <c r="G67" s="109"/>
      <c r="H67" s="110"/>
      <c r="I67" s="141"/>
      <c r="J67" s="110"/>
      <c r="K67" s="141"/>
      <c r="L67" s="141"/>
      <c r="M67" s="141"/>
      <c r="N67" s="141"/>
      <c r="O67" s="110"/>
      <c r="P67" s="141"/>
      <c r="Q67" s="141">
        <v>0</v>
      </c>
      <c r="R67" s="141"/>
      <c r="S67" s="141"/>
      <c r="T67" s="110"/>
      <c r="U67" s="10"/>
      <c r="V67" s="10"/>
      <c r="W67" s="154"/>
      <c r="AO67" s="450">
        <v>3000</v>
      </c>
    </row>
    <row r="68" customFormat="1" ht="15.6" customHeight="1" spans="1:41">
      <c r="A68" s="48">
        <f t="shared" si="5"/>
        <v>608</v>
      </c>
      <c r="B68" s="40"/>
      <c r="C68" s="31" t="s">
        <v>228</v>
      </c>
      <c r="D68" s="41" t="s">
        <v>120</v>
      </c>
      <c r="E68" s="42" t="s">
        <v>233</v>
      </c>
      <c r="F68" s="42" t="s">
        <v>234</v>
      </c>
      <c r="G68" s="111"/>
      <c r="H68" s="112"/>
      <c r="I68" s="143"/>
      <c r="J68" s="112"/>
      <c r="K68" s="143"/>
      <c r="L68" s="143"/>
      <c r="M68" s="143"/>
      <c r="N68" s="143"/>
      <c r="O68" s="112"/>
      <c r="P68" s="143"/>
      <c r="Q68" s="143">
        <v>0</v>
      </c>
      <c r="R68" s="143"/>
      <c r="S68" s="143"/>
      <c r="T68" s="112"/>
      <c r="U68" s="12"/>
      <c r="V68" s="12"/>
      <c r="W68" s="156"/>
      <c r="AO68" s="451">
        <v>3000</v>
      </c>
    </row>
    <row r="69" s="11" customFormat="1" ht="15.6" customHeight="1" spans="1:41">
      <c r="A69" s="107"/>
      <c r="B69" s="71"/>
      <c r="C69" s="70"/>
      <c r="D69" s="72"/>
      <c r="E69" s="73"/>
      <c r="F69" s="108"/>
      <c r="G69" s="109"/>
      <c r="H69" s="110"/>
      <c r="I69" s="141"/>
      <c r="J69" s="110"/>
      <c r="K69" s="141"/>
      <c r="L69" s="141"/>
      <c r="M69" s="141"/>
      <c r="N69" s="141"/>
      <c r="O69" s="110"/>
      <c r="P69" s="141"/>
      <c r="Q69" s="141">
        <v>0</v>
      </c>
      <c r="R69" s="141"/>
      <c r="S69" s="141"/>
      <c r="T69" s="110"/>
      <c r="U69" s="10"/>
      <c r="V69" s="10"/>
      <c r="W69" s="154"/>
      <c r="AO69" s="450">
        <v>3000</v>
      </c>
    </row>
    <row r="70" customFormat="1" ht="15.6" customHeight="1" spans="1:41">
      <c r="A70" s="48">
        <f>A68</f>
        <v>608</v>
      </c>
      <c r="B70" s="40"/>
      <c r="C70" s="31" t="s">
        <v>228</v>
      </c>
      <c r="D70" s="41" t="s">
        <v>126</v>
      </c>
      <c r="E70" s="42" t="s">
        <v>235</v>
      </c>
      <c r="F70" s="42" t="s">
        <v>236</v>
      </c>
      <c r="G70" s="111"/>
      <c r="H70" s="112"/>
      <c r="I70" s="143"/>
      <c r="J70" s="112"/>
      <c r="K70" s="143"/>
      <c r="L70" s="143"/>
      <c r="M70" s="143"/>
      <c r="N70" s="143"/>
      <c r="O70" s="112"/>
      <c r="P70" s="143"/>
      <c r="Q70" s="143">
        <v>0</v>
      </c>
      <c r="R70" s="143"/>
      <c r="S70" s="143"/>
      <c r="T70" s="112"/>
      <c r="U70" s="12"/>
      <c r="V70" s="12"/>
      <c r="W70" s="156"/>
      <c r="AO70" s="451">
        <v>3000</v>
      </c>
    </row>
    <row r="71" s="10" customFormat="1" ht="17.5" spans="1:41">
      <c r="A71" s="70"/>
      <c r="B71" s="71"/>
      <c r="C71" s="70"/>
      <c r="D71" s="72"/>
      <c r="E71" s="73" t="s">
        <v>237</v>
      </c>
      <c r="F71" s="73" t="s">
        <v>238</v>
      </c>
      <c r="H71" s="75">
        <v>0</v>
      </c>
      <c r="I71" s="75">
        <v>1</v>
      </c>
      <c r="J71" s="75">
        <v>1</v>
      </c>
      <c r="K71" s="75">
        <v>0</v>
      </c>
      <c r="L71" s="75">
        <v>0</v>
      </c>
      <c r="M71" s="75">
        <v>0</v>
      </c>
      <c r="N71" s="75">
        <v>1</v>
      </c>
      <c r="O71" s="75">
        <v>0</v>
      </c>
      <c r="P71" s="75">
        <v>0</v>
      </c>
      <c r="Q71" s="75">
        <v>0</v>
      </c>
      <c r="R71" s="70">
        <f>H71+I71*2+J71*4+K71*8+L71*16+M71*32+N71*64+O71*128+P71*256+Q71*512</f>
        <v>70</v>
      </c>
      <c r="S71" s="141" t="s">
        <v>181</v>
      </c>
      <c r="T71" s="141" t="s">
        <v>181</v>
      </c>
      <c r="U71" s="141" t="s">
        <v>1067</v>
      </c>
      <c r="V71" s="141" t="s">
        <v>1068</v>
      </c>
      <c r="W71" s="141" t="s">
        <v>1066</v>
      </c>
      <c r="X71" s="141" t="s">
        <v>388</v>
      </c>
      <c r="Y71" s="141" t="s">
        <v>388</v>
      </c>
      <c r="Z71" s="141" t="s">
        <v>388</v>
      </c>
      <c r="AA71" s="433" t="s">
        <v>388</v>
      </c>
      <c r="AB71" s="141" t="s">
        <v>181</v>
      </c>
      <c r="AC71" s="141" t="s">
        <v>181</v>
      </c>
      <c r="AD71" s="141" t="s">
        <v>181</v>
      </c>
      <c r="AE71" s="141" t="s">
        <v>181</v>
      </c>
      <c r="AF71" s="141">
        <v>0</v>
      </c>
      <c r="AG71" s="141" t="s">
        <v>181</v>
      </c>
      <c r="AH71" s="141" t="s">
        <v>181</v>
      </c>
      <c r="AI71" s="141" t="s">
        <v>181</v>
      </c>
      <c r="AJ71" s="141" t="s">
        <v>181</v>
      </c>
      <c r="AK71" s="141" t="s">
        <v>181</v>
      </c>
      <c r="AL71" s="141"/>
      <c r="AM71" s="141" t="s">
        <v>181</v>
      </c>
      <c r="AN71" s="141" t="s">
        <v>181</v>
      </c>
      <c r="AO71" s="141">
        <v>3000</v>
      </c>
    </row>
    <row r="72" customFormat="1" ht="17.5" spans="1:41">
      <c r="A72" s="31">
        <f>A66</f>
        <v>608</v>
      </c>
      <c r="B72" s="40" t="s">
        <v>166</v>
      </c>
      <c r="C72" s="31" t="s">
        <v>238</v>
      </c>
      <c r="D72" s="41" t="s">
        <v>109</v>
      </c>
      <c r="E72" s="42" t="s">
        <v>239</v>
      </c>
      <c r="F72" s="42" t="s">
        <v>238</v>
      </c>
      <c r="G72" s="424"/>
      <c r="H72" s="21">
        <v>0</v>
      </c>
      <c r="I72" s="21">
        <v>1</v>
      </c>
      <c r="J72" s="21">
        <v>1</v>
      </c>
      <c r="K72" s="21">
        <v>0</v>
      </c>
      <c r="L72" s="21">
        <v>0</v>
      </c>
      <c r="M72" s="21">
        <v>0</v>
      </c>
      <c r="N72" s="21">
        <v>1</v>
      </c>
      <c r="O72" s="21">
        <v>0</v>
      </c>
      <c r="P72" s="21">
        <v>0</v>
      </c>
      <c r="Q72" s="21">
        <v>0</v>
      </c>
      <c r="R72" s="21">
        <f>H72+I72*2+J72*4+K72*8+L72*16+M72*32+N72*64+O72*128+P72*256+Q72*512</f>
        <v>70</v>
      </c>
      <c r="S72" s="143">
        <v>100</v>
      </c>
      <c r="T72" s="143">
        <v>100</v>
      </c>
      <c r="U72" s="143">
        <v>248.4</v>
      </c>
      <c r="V72" s="143">
        <v>255.3</v>
      </c>
      <c r="W72" s="143">
        <v>20</v>
      </c>
      <c r="X72" s="143">
        <v>600</v>
      </c>
      <c r="Y72" s="143">
        <v>210</v>
      </c>
      <c r="Z72" s="143">
        <v>205</v>
      </c>
      <c r="AA72" s="433">
        <v>-20</v>
      </c>
      <c r="AB72" s="143">
        <v>100</v>
      </c>
      <c r="AC72" s="143">
        <v>100</v>
      </c>
      <c r="AD72" s="143">
        <v>100</v>
      </c>
      <c r="AE72" s="143">
        <v>100</v>
      </c>
      <c r="AF72" s="143">
        <v>0</v>
      </c>
      <c r="AG72" s="143">
        <v>30</v>
      </c>
      <c r="AH72" s="143">
        <v>60</v>
      </c>
      <c r="AI72" s="143">
        <v>100</v>
      </c>
      <c r="AJ72" s="143">
        <v>100</v>
      </c>
      <c r="AK72" s="143">
        <v>3000</v>
      </c>
      <c r="AL72" s="143">
        <v>3000</v>
      </c>
      <c r="AM72" s="143">
        <v>3000</v>
      </c>
      <c r="AN72" s="143">
        <v>10</v>
      </c>
      <c r="AO72" s="143">
        <v>3000</v>
      </c>
    </row>
    <row r="73" s="11" customFormat="1" ht="15.6" customHeight="1" spans="1:41">
      <c r="A73" s="107"/>
      <c r="B73" s="71"/>
      <c r="C73" s="70"/>
      <c r="D73" s="72"/>
      <c r="E73" s="73"/>
      <c r="F73" s="73"/>
      <c r="G73" s="109"/>
      <c r="H73" s="110"/>
      <c r="I73" s="141"/>
      <c r="J73" s="110"/>
      <c r="K73" s="141"/>
      <c r="L73" s="141"/>
      <c r="M73" s="141"/>
      <c r="N73" s="145"/>
      <c r="O73" s="110"/>
      <c r="P73" s="141"/>
      <c r="Q73" s="141">
        <v>0</v>
      </c>
      <c r="R73" s="141"/>
      <c r="S73" s="145"/>
      <c r="T73" s="110"/>
      <c r="U73" s="10"/>
      <c r="V73" s="10"/>
      <c r="W73" s="154"/>
      <c r="AO73" s="450">
        <v>3000</v>
      </c>
    </row>
    <row r="74" customFormat="1" ht="15.6" customHeight="1" spans="1:41">
      <c r="A74" s="48">
        <f>A64</f>
        <v>608</v>
      </c>
      <c r="B74" s="40"/>
      <c r="C74" s="31" t="s">
        <v>238</v>
      </c>
      <c r="D74" s="41" t="s">
        <v>120</v>
      </c>
      <c r="E74" s="42" t="s">
        <v>240</v>
      </c>
      <c r="F74" s="42" t="s">
        <v>241</v>
      </c>
      <c r="G74" s="111"/>
      <c r="H74" s="112"/>
      <c r="I74" s="143"/>
      <c r="J74" s="112"/>
      <c r="K74" s="143"/>
      <c r="L74" s="143"/>
      <c r="M74" s="143"/>
      <c r="N74" s="21"/>
      <c r="O74" s="112"/>
      <c r="P74" s="143"/>
      <c r="Q74" s="143">
        <v>0</v>
      </c>
      <c r="R74" s="143"/>
      <c r="S74" s="146"/>
      <c r="T74" s="112"/>
      <c r="U74" s="12"/>
      <c r="V74" s="12"/>
      <c r="W74" s="156"/>
      <c r="AO74" s="451">
        <v>3000</v>
      </c>
    </row>
    <row r="75" s="2" customFormat="1" ht="17.5" spans="1:41">
      <c r="A75" s="49"/>
      <c r="B75" s="35"/>
      <c r="C75" s="49"/>
      <c r="D75" s="36"/>
      <c r="E75" s="37" t="s">
        <v>242</v>
      </c>
      <c r="F75" s="37"/>
      <c r="H75" s="49">
        <v>0</v>
      </c>
      <c r="I75" s="49">
        <v>1</v>
      </c>
      <c r="J75" s="49">
        <v>0</v>
      </c>
      <c r="K75" s="49">
        <v>0</v>
      </c>
      <c r="L75" s="49">
        <v>0</v>
      </c>
      <c r="M75" s="49" t="s">
        <v>181</v>
      </c>
      <c r="N75" s="49">
        <v>1</v>
      </c>
      <c r="O75" s="49" t="s">
        <v>181</v>
      </c>
      <c r="P75" s="49" t="s">
        <v>181</v>
      </c>
      <c r="Q75" s="49">
        <v>0</v>
      </c>
      <c r="R75" s="394"/>
      <c r="S75" s="302" t="s">
        <v>181</v>
      </c>
      <c r="T75" s="302" t="s">
        <v>181</v>
      </c>
      <c r="U75" s="302" t="s">
        <v>181</v>
      </c>
      <c r="V75" s="302" t="s">
        <v>181</v>
      </c>
      <c r="W75" s="302" t="s">
        <v>181</v>
      </c>
      <c r="X75" s="302" t="s">
        <v>181</v>
      </c>
      <c r="Y75" s="302" t="s">
        <v>181</v>
      </c>
      <c r="Z75" s="302" t="s">
        <v>181</v>
      </c>
      <c r="AA75" s="434" t="s">
        <v>181</v>
      </c>
      <c r="AB75" s="302" t="s">
        <v>181</v>
      </c>
      <c r="AC75" s="302" t="s">
        <v>181</v>
      </c>
      <c r="AD75" s="302" t="s">
        <v>181</v>
      </c>
      <c r="AE75" s="302" t="s">
        <v>181</v>
      </c>
      <c r="AF75" s="148">
        <v>0</v>
      </c>
      <c r="AG75" s="302" t="s">
        <v>181</v>
      </c>
      <c r="AH75" s="302" t="s">
        <v>181</v>
      </c>
      <c r="AI75" s="302" t="s">
        <v>181</v>
      </c>
      <c r="AJ75" s="302" t="s">
        <v>181</v>
      </c>
      <c r="AK75" s="302" t="s">
        <v>181</v>
      </c>
      <c r="AL75" s="302" t="s">
        <v>1069</v>
      </c>
      <c r="AM75" s="302" t="s">
        <v>181</v>
      </c>
      <c r="AN75" s="302" t="s">
        <v>181</v>
      </c>
      <c r="AO75" s="302">
        <v>3000</v>
      </c>
    </row>
    <row r="76" customFormat="1" ht="17.5" spans="1:41">
      <c r="A76" s="31">
        <f>A72</f>
        <v>608</v>
      </c>
      <c r="B76" s="113" t="s">
        <v>169</v>
      </c>
      <c r="C76" s="31" t="s">
        <v>244</v>
      </c>
      <c r="D76" s="41" t="s">
        <v>109</v>
      </c>
      <c r="E76" s="42" t="s">
        <v>245</v>
      </c>
      <c r="F76" s="42" t="s">
        <v>246</v>
      </c>
      <c r="G76" s="424"/>
      <c r="H76" s="21">
        <v>0</v>
      </c>
      <c r="I76" s="21">
        <v>1</v>
      </c>
      <c r="J76" s="21">
        <v>0</v>
      </c>
      <c r="K76" s="21">
        <v>0</v>
      </c>
      <c r="L76" s="21">
        <v>0</v>
      </c>
      <c r="M76" s="21">
        <v>0</v>
      </c>
      <c r="N76" s="21">
        <v>1</v>
      </c>
      <c r="O76" s="21">
        <v>0</v>
      </c>
      <c r="P76" s="21">
        <v>0</v>
      </c>
      <c r="Q76" s="21">
        <v>0</v>
      </c>
      <c r="R76" s="21">
        <f>H76+I76*2+J76*4+K76*8+L76*16+M76*32+N76*64+O76*128+P76*256+Q76*512</f>
        <v>66</v>
      </c>
      <c r="S76" s="143">
        <v>100</v>
      </c>
      <c r="T76" s="143">
        <v>100</v>
      </c>
      <c r="U76" s="143">
        <v>253</v>
      </c>
      <c r="V76" s="143">
        <v>260</v>
      </c>
      <c r="W76" s="143">
        <v>20</v>
      </c>
      <c r="X76" s="143">
        <v>600</v>
      </c>
      <c r="Y76" s="143">
        <v>210</v>
      </c>
      <c r="Z76" s="143">
        <v>205</v>
      </c>
      <c r="AA76" s="433">
        <v>-20</v>
      </c>
      <c r="AB76" s="143">
        <v>100</v>
      </c>
      <c r="AC76" s="143">
        <v>100</v>
      </c>
      <c r="AD76" s="143">
        <v>100</v>
      </c>
      <c r="AE76" s="143">
        <v>100</v>
      </c>
      <c r="AF76" s="143">
        <v>0</v>
      </c>
      <c r="AG76" s="143">
        <v>30</v>
      </c>
      <c r="AH76" s="143">
        <v>60</v>
      </c>
      <c r="AI76" s="143">
        <v>100</v>
      </c>
      <c r="AJ76" s="143">
        <v>100</v>
      </c>
      <c r="AK76" s="143">
        <v>3000</v>
      </c>
      <c r="AL76" s="143">
        <v>3000</v>
      </c>
      <c r="AM76" s="143">
        <v>3000</v>
      </c>
      <c r="AN76" s="143">
        <v>10</v>
      </c>
      <c r="AO76" s="143">
        <v>3000</v>
      </c>
    </row>
    <row r="77" s="2" customFormat="1" ht="17.5" spans="1:41">
      <c r="A77" s="49"/>
      <c r="B77" s="35"/>
      <c r="C77" s="49"/>
      <c r="D77" s="36"/>
      <c r="E77" s="37" t="s">
        <v>247</v>
      </c>
      <c r="F77" s="37"/>
      <c r="H77" s="49">
        <v>0</v>
      </c>
      <c r="I77" s="49">
        <v>1</v>
      </c>
      <c r="J77" s="49">
        <v>0</v>
      </c>
      <c r="K77" s="49">
        <v>0</v>
      </c>
      <c r="L77" s="49">
        <v>0</v>
      </c>
      <c r="M77" s="49" t="s">
        <v>181</v>
      </c>
      <c r="N77" s="49">
        <v>1</v>
      </c>
      <c r="O77" s="49" t="s">
        <v>181</v>
      </c>
      <c r="P77" s="49" t="s">
        <v>181</v>
      </c>
      <c r="Q77" s="49">
        <v>0</v>
      </c>
      <c r="R77" s="394"/>
      <c r="S77" s="302" t="s">
        <v>181</v>
      </c>
      <c r="T77" s="302" t="s">
        <v>181</v>
      </c>
      <c r="U77" s="302" t="s">
        <v>181</v>
      </c>
      <c r="V77" s="302" t="s">
        <v>181</v>
      </c>
      <c r="W77" s="302" t="s">
        <v>181</v>
      </c>
      <c r="X77" s="302" t="s">
        <v>181</v>
      </c>
      <c r="Y77" s="302" t="s">
        <v>181</v>
      </c>
      <c r="Z77" s="302" t="s">
        <v>181</v>
      </c>
      <c r="AA77" s="434" t="s">
        <v>181</v>
      </c>
      <c r="AB77" s="302" t="s">
        <v>181</v>
      </c>
      <c r="AC77" s="302" t="s">
        <v>181</v>
      </c>
      <c r="AD77" s="302" t="s">
        <v>181</v>
      </c>
      <c r="AE77" s="302" t="s">
        <v>181</v>
      </c>
      <c r="AF77" s="148">
        <v>0</v>
      </c>
      <c r="AG77" s="302" t="s">
        <v>181</v>
      </c>
      <c r="AH77" s="302" t="s">
        <v>181</v>
      </c>
      <c r="AI77" s="302" t="s">
        <v>181</v>
      </c>
      <c r="AJ77" s="302" t="s">
        <v>181</v>
      </c>
      <c r="AK77" s="302" t="s">
        <v>181</v>
      </c>
      <c r="AL77" s="302" t="s">
        <v>1069</v>
      </c>
      <c r="AM77" s="302" t="s">
        <v>181</v>
      </c>
      <c r="AN77" s="302" t="s">
        <v>181</v>
      </c>
      <c r="AO77" s="302">
        <v>3000</v>
      </c>
    </row>
    <row r="78" customFormat="1" ht="17.5" spans="1:41">
      <c r="A78" s="31">
        <f>A76</f>
        <v>608</v>
      </c>
      <c r="B78" s="113" t="s">
        <v>169</v>
      </c>
      <c r="C78" s="31" t="s">
        <v>244</v>
      </c>
      <c r="D78" s="41" t="s">
        <v>120</v>
      </c>
      <c r="E78" s="42" t="s">
        <v>248</v>
      </c>
      <c r="F78" s="42" t="s">
        <v>249</v>
      </c>
      <c r="G78" s="424"/>
      <c r="H78" s="21">
        <v>0</v>
      </c>
      <c r="I78" s="21">
        <v>1</v>
      </c>
      <c r="J78" s="21">
        <v>0</v>
      </c>
      <c r="K78" s="21">
        <v>0</v>
      </c>
      <c r="L78" s="21">
        <v>0</v>
      </c>
      <c r="M78" s="21">
        <v>0</v>
      </c>
      <c r="N78" s="21">
        <v>1</v>
      </c>
      <c r="O78" s="21">
        <v>0</v>
      </c>
      <c r="P78" s="21">
        <v>0</v>
      </c>
      <c r="Q78" s="21">
        <v>0</v>
      </c>
      <c r="R78" s="21">
        <f>H78+I78*2+J78*4+K78*8+L78*16+M78*32+N78*64+O78*128+P78*256+Q78*512</f>
        <v>66</v>
      </c>
      <c r="S78" s="143">
        <v>100</v>
      </c>
      <c r="T78" s="143">
        <v>100</v>
      </c>
      <c r="U78" s="143">
        <v>253</v>
      </c>
      <c r="V78" s="143">
        <v>260</v>
      </c>
      <c r="W78" s="143">
        <v>20</v>
      </c>
      <c r="X78" s="143">
        <v>600</v>
      </c>
      <c r="Y78" s="143">
        <v>210</v>
      </c>
      <c r="Z78" s="143">
        <v>205</v>
      </c>
      <c r="AA78" s="433">
        <v>-20</v>
      </c>
      <c r="AB78" s="143">
        <v>100</v>
      </c>
      <c r="AC78" s="143">
        <v>100</v>
      </c>
      <c r="AD78" s="143">
        <v>100</v>
      </c>
      <c r="AE78" s="143">
        <v>100</v>
      </c>
      <c r="AF78" s="143">
        <v>0</v>
      </c>
      <c r="AG78" s="143">
        <v>30</v>
      </c>
      <c r="AH78" s="143">
        <v>60</v>
      </c>
      <c r="AI78" s="143">
        <v>100</v>
      </c>
      <c r="AJ78" s="143">
        <v>100</v>
      </c>
      <c r="AK78" s="143">
        <v>3000</v>
      </c>
      <c r="AL78" s="143">
        <v>3000</v>
      </c>
      <c r="AM78" s="143">
        <v>3000</v>
      </c>
      <c r="AN78" s="143">
        <v>10</v>
      </c>
      <c r="AO78" s="143">
        <v>3000</v>
      </c>
    </row>
    <row r="79" s="3" customFormat="1" ht="17.5" spans="1:41">
      <c r="A79" s="117"/>
      <c r="B79" s="35"/>
      <c r="C79" s="49"/>
      <c r="D79" s="36"/>
      <c r="E79" s="37"/>
      <c r="F79" s="37"/>
      <c r="G79" s="232"/>
      <c r="H79" s="49"/>
      <c r="I79" s="49"/>
      <c r="J79" s="49"/>
      <c r="K79" s="49"/>
      <c r="L79" s="49"/>
      <c r="M79" s="49"/>
      <c r="N79" s="49"/>
      <c r="O79" s="49"/>
      <c r="P79" s="49"/>
      <c r="Q79" s="49">
        <v>0</v>
      </c>
      <c r="R79" s="49"/>
      <c r="S79" s="148"/>
      <c r="T79" s="148"/>
      <c r="U79" s="148"/>
      <c r="V79" s="148"/>
      <c r="W79" s="148"/>
      <c r="X79" s="148"/>
      <c r="Y79" s="148"/>
      <c r="Z79" s="148"/>
      <c r="AA79" s="433"/>
      <c r="AB79" s="148"/>
      <c r="AC79" s="148"/>
      <c r="AD79" s="148"/>
      <c r="AE79" s="148"/>
      <c r="AF79" s="148"/>
      <c r="AG79" s="148"/>
      <c r="AH79" s="148"/>
      <c r="AI79" s="148"/>
      <c r="AJ79" s="148"/>
      <c r="AK79" s="148"/>
      <c r="AL79" s="148"/>
      <c r="AM79" s="148"/>
      <c r="AN79" s="148"/>
      <c r="AO79" s="148">
        <v>3000</v>
      </c>
    </row>
    <row r="80" customFormat="1" ht="17.5" spans="1:41">
      <c r="A80" s="118">
        <f>A78</f>
        <v>608</v>
      </c>
      <c r="B80" s="113"/>
      <c r="C80" s="9" t="s">
        <v>244</v>
      </c>
      <c r="D80" s="114" t="s">
        <v>126</v>
      </c>
      <c r="E80" s="115" t="s">
        <v>250</v>
      </c>
      <c r="F80" s="115" t="s">
        <v>251</v>
      </c>
      <c r="G80" s="424"/>
      <c r="H80" s="21"/>
      <c r="I80" s="21"/>
      <c r="J80" s="21"/>
      <c r="K80" s="21"/>
      <c r="L80" s="21"/>
      <c r="M80" s="21"/>
      <c r="N80" s="21"/>
      <c r="O80" s="21"/>
      <c r="P80" s="21"/>
      <c r="Q80" s="21">
        <v>0</v>
      </c>
      <c r="R80" s="21"/>
      <c r="S80" s="143"/>
      <c r="T80" s="143"/>
      <c r="U80" s="143"/>
      <c r="V80" s="143"/>
      <c r="W80" s="143"/>
      <c r="X80" s="143"/>
      <c r="Y80" s="143"/>
      <c r="Z80" s="143"/>
      <c r="AA80" s="433"/>
      <c r="AB80" s="143"/>
      <c r="AC80" s="143"/>
      <c r="AD80" s="143"/>
      <c r="AE80" s="143"/>
      <c r="AF80" s="143"/>
      <c r="AG80" s="143"/>
      <c r="AH80" s="143"/>
      <c r="AI80" s="143"/>
      <c r="AJ80" s="143"/>
      <c r="AK80" s="143"/>
      <c r="AL80" s="143"/>
      <c r="AM80" s="143"/>
      <c r="AN80" s="143"/>
      <c r="AO80" s="143">
        <v>3000</v>
      </c>
    </row>
    <row r="81" s="2" customFormat="1" ht="17.5" spans="1:41">
      <c r="A81" s="34"/>
      <c r="B81" s="35"/>
      <c r="C81" s="34"/>
      <c r="D81" s="36"/>
      <c r="E81" s="37" t="s">
        <v>252</v>
      </c>
      <c r="F81" s="37" t="s">
        <v>253</v>
      </c>
      <c r="H81" s="49" t="s">
        <v>181</v>
      </c>
      <c r="I81" s="49">
        <v>1</v>
      </c>
      <c r="J81" s="49" t="s">
        <v>181</v>
      </c>
      <c r="K81" s="49" t="s">
        <v>181</v>
      </c>
      <c r="L81" s="49" t="s">
        <v>181</v>
      </c>
      <c r="M81" s="49" t="s">
        <v>181</v>
      </c>
      <c r="N81" s="49" t="s">
        <v>181</v>
      </c>
      <c r="O81" s="49" t="s">
        <v>181</v>
      </c>
      <c r="P81" s="49" t="s">
        <v>181</v>
      </c>
      <c r="Q81" s="49">
        <v>0</v>
      </c>
      <c r="R81" s="394"/>
      <c r="S81" s="148" t="s">
        <v>181</v>
      </c>
      <c r="T81" s="148" t="s">
        <v>181</v>
      </c>
      <c r="U81" s="148" t="s">
        <v>181</v>
      </c>
      <c r="V81" s="148" t="s">
        <v>181</v>
      </c>
      <c r="W81" s="148" t="s">
        <v>181</v>
      </c>
      <c r="X81" s="148" t="s">
        <v>181</v>
      </c>
      <c r="Y81" s="148" t="s">
        <v>181</v>
      </c>
      <c r="Z81" s="148" t="s">
        <v>181</v>
      </c>
      <c r="AA81" s="433" t="s">
        <v>181</v>
      </c>
      <c r="AB81" s="148" t="s">
        <v>181</v>
      </c>
      <c r="AC81" s="148" t="s">
        <v>181</v>
      </c>
      <c r="AD81" s="148" t="s">
        <v>181</v>
      </c>
      <c r="AE81" s="148" t="s">
        <v>181</v>
      </c>
      <c r="AF81" s="148" t="s">
        <v>181</v>
      </c>
      <c r="AG81" s="148" t="s">
        <v>181</v>
      </c>
      <c r="AH81" s="148" t="s">
        <v>181</v>
      </c>
      <c r="AI81" s="148" t="s">
        <v>181</v>
      </c>
      <c r="AJ81" s="148" t="s">
        <v>181</v>
      </c>
      <c r="AK81" s="148" t="s">
        <v>181</v>
      </c>
      <c r="AL81" s="148" t="s">
        <v>181</v>
      </c>
      <c r="AM81" s="148" t="s">
        <v>181</v>
      </c>
      <c r="AN81" s="148" t="s">
        <v>181</v>
      </c>
      <c r="AO81" s="148">
        <v>3000</v>
      </c>
    </row>
    <row r="82" customFormat="1" ht="17.5" spans="1:41">
      <c r="A82" s="31">
        <f>A78</f>
        <v>608</v>
      </c>
      <c r="B82" s="40" t="s">
        <v>172</v>
      </c>
      <c r="C82" s="31" t="s">
        <v>256</v>
      </c>
      <c r="D82" s="41" t="s">
        <v>109</v>
      </c>
      <c r="E82" s="42" t="s">
        <v>257</v>
      </c>
      <c r="F82" s="42" t="s">
        <v>256</v>
      </c>
      <c r="G82" s="424"/>
      <c r="H82" s="21">
        <v>0</v>
      </c>
      <c r="I82" s="21">
        <v>1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21">
        <v>0</v>
      </c>
      <c r="R82" s="21">
        <f>H82+I82*2+J82*4+K82*8+L82*16+M82*32+N82*64+O82*128+P82*256+Q82*512</f>
        <v>2</v>
      </c>
      <c r="S82" s="143">
        <v>100</v>
      </c>
      <c r="T82" s="143">
        <v>100</v>
      </c>
      <c r="U82" s="143">
        <v>253</v>
      </c>
      <c r="V82" s="143">
        <v>260</v>
      </c>
      <c r="W82" s="143">
        <v>20</v>
      </c>
      <c r="X82" s="143">
        <v>600</v>
      </c>
      <c r="Y82" s="143">
        <v>210</v>
      </c>
      <c r="Z82" s="143">
        <v>205</v>
      </c>
      <c r="AA82" s="433">
        <v>-20</v>
      </c>
      <c r="AB82" s="143">
        <v>100</v>
      </c>
      <c r="AC82" s="143">
        <v>100</v>
      </c>
      <c r="AD82" s="143">
        <v>100</v>
      </c>
      <c r="AE82" s="143">
        <v>100</v>
      </c>
      <c r="AF82" s="143">
        <v>0</v>
      </c>
      <c r="AG82" s="143">
        <v>30</v>
      </c>
      <c r="AH82" s="143">
        <v>60</v>
      </c>
      <c r="AI82" s="143">
        <v>100</v>
      </c>
      <c r="AJ82" s="143">
        <v>100</v>
      </c>
      <c r="AK82" s="143">
        <v>3000</v>
      </c>
      <c r="AL82" s="143">
        <v>3000</v>
      </c>
      <c r="AM82" s="143">
        <v>3000</v>
      </c>
      <c r="AN82" s="143">
        <v>10</v>
      </c>
      <c r="AO82" s="143">
        <v>3000</v>
      </c>
    </row>
    <row r="83" s="2" customFormat="1" ht="17.5" spans="1:41">
      <c r="A83" s="34"/>
      <c r="B83" s="35"/>
      <c r="C83" s="34"/>
      <c r="D83" s="36"/>
      <c r="E83" s="37" t="s">
        <v>258</v>
      </c>
      <c r="F83" s="37" t="s">
        <v>181</v>
      </c>
      <c r="H83" s="39" t="s">
        <v>181</v>
      </c>
      <c r="I83" s="39">
        <v>1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4"/>
      <c r="S83" s="148" t="s">
        <v>181</v>
      </c>
      <c r="T83" s="148" t="s">
        <v>181</v>
      </c>
      <c r="U83" s="148" t="s">
        <v>181</v>
      </c>
      <c r="V83" s="148" t="s">
        <v>181</v>
      </c>
      <c r="W83" s="148" t="s">
        <v>181</v>
      </c>
      <c r="X83" s="148" t="s">
        <v>181</v>
      </c>
      <c r="Y83" s="148" t="s">
        <v>181</v>
      </c>
      <c r="Z83" s="148" t="s">
        <v>181</v>
      </c>
      <c r="AA83" s="433" t="s">
        <v>181</v>
      </c>
      <c r="AB83" s="148" t="s">
        <v>181</v>
      </c>
      <c r="AC83" s="148" t="s">
        <v>181</v>
      </c>
      <c r="AD83" s="148" t="s">
        <v>181</v>
      </c>
      <c r="AE83" s="148" t="s">
        <v>181</v>
      </c>
      <c r="AF83" s="148" t="s">
        <v>181</v>
      </c>
      <c r="AG83" s="148" t="s">
        <v>181</v>
      </c>
      <c r="AH83" s="148" t="s">
        <v>181</v>
      </c>
      <c r="AI83" s="148" t="s">
        <v>181</v>
      </c>
      <c r="AJ83" s="148" t="s">
        <v>181</v>
      </c>
      <c r="AK83" s="148" t="s">
        <v>181</v>
      </c>
      <c r="AL83" s="148" t="s">
        <v>181</v>
      </c>
      <c r="AM83" s="148" t="s">
        <v>181</v>
      </c>
      <c r="AN83" s="148" t="s">
        <v>181</v>
      </c>
      <c r="AO83" s="148">
        <v>3000</v>
      </c>
    </row>
    <row r="84" customFormat="1" ht="17.5" spans="1:41">
      <c r="A84" s="31">
        <f>A82</f>
        <v>608</v>
      </c>
      <c r="B84" s="40" t="s">
        <v>172</v>
      </c>
      <c r="C84" s="31" t="s">
        <v>256</v>
      </c>
      <c r="D84" s="41" t="s">
        <v>120</v>
      </c>
      <c r="E84" s="42" t="s">
        <v>259</v>
      </c>
      <c r="F84" s="42" t="s">
        <v>260</v>
      </c>
      <c r="G84" s="424"/>
      <c r="H84" s="21">
        <v>0</v>
      </c>
      <c r="I84" s="21">
        <v>1</v>
      </c>
      <c r="J84" s="21">
        <v>0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21">
        <v>0</v>
      </c>
      <c r="R84" s="21">
        <f>H84+I84*2+J84*4+K84*8+L84*16+M84*32+N84*64+O84*128+P84*256+Q84*512</f>
        <v>2</v>
      </c>
      <c r="S84" s="143">
        <v>100</v>
      </c>
      <c r="T84" s="143">
        <v>100</v>
      </c>
      <c r="U84" s="143">
        <v>253</v>
      </c>
      <c r="V84" s="143">
        <v>260</v>
      </c>
      <c r="W84" s="143">
        <v>20</v>
      </c>
      <c r="X84" s="143">
        <v>600</v>
      </c>
      <c r="Y84" s="143">
        <v>210</v>
      </c>
      <c r="Z84" s="143">
        <v>205</v>
      </c>
      <c r="AA84" s="433">
        <v>-20</v>
      </c>
      <c r="AB84" s="143">
        <v>100</v>
      </c>
      <c r="AC84" s="143">
        <v>100</v>
      </c>
      <c r="AD84" s="143">
        <v>100</v>
      </c>
      <c r="AE84" s="143">
        <v>100</v>
      </c>
      <c r="AF84" s="143">
        <v>0</v>
      </c>
      <c r="AG84" s="143">
        <v>30</v>
      </c>
      <c r="AH84" s="143">
        <v>60</v>
      </c>
      <c r="AI84" s="143">
        <v>100</v>
      </c>
      <c r="AJ84" s="143">
        <v>100</v>
      </c>
      <c r="AK84" s="143">
        <v>3000</v>
      </c>
      <c r="AL84" s="143">
        <v>3000</v>
      </c>
      <c r="AM84" s="143">
        <v>3000</v>
      </c>
      <c r="AN84" s="143">
        <v>10</v>
      </c>
      <c r="AO84" s="143">
        <v>3000</v>
      </c>
    </row>
    <row r="85" s="2" customFormat="1" ht="17.5" spans="1:41">
      <c r="A85" s="45"/>
      <c r="B85" s="35"/>
      <c r="C85" s="34"/>
      <c r="D85" s="36"/>
      <c r="E85" s="37" t="s">
        <v>252</v>
      </c>
      <c r="F85" s="37"/>
      <c r="H85" s="49" t="s">
        <v>181</v>
      </c>
      <c r="I85" s="49">
        <v>1</v>
      </c>
      <c r="J85" s="49" t="s">
        <v>181</v>
      </c>
      <c r="K85" s="49" t="s">
        <v>181</v>
      </c>
      <c r="L85" s="49" t="s">
        <v>181</v>
      </c>
      <c r="M85" s="49" t="s">
        <v>181</v>
      </c>
      <c r="N85" s="49" t="s">
        <v>181</v>
      </c>
      <c r="O85" s="49" t="s">
        <v>181</v>
      </c>
      <c r="P85" s="49" t="s">
        <v>181</v>
      </c>
      <c r="Q85" s="49">
        <v>0</v>
      </c>
      <c r="R85" s="394"/>
      <c r="S85" s="148" t="s">
        <v>181</v>
      </c>
      <c r="T85" s="148" t="s">
        <v>181</v>
      </c>
      <c r="U85" s="148" t="s">
        <v>181</v>
      </c>
      <c r="V85" s="148" t="s">
        <v>181</v>
      </c>
      <c r="W85" s="148" t="s">
        <v>181</v>
      </c>
      <c r="X85" s="148" t="s">
        <v>181</v>
      </c>
      <c r="Y85" s="148" t="s">
        <v>181</v>
      </c>
      <c r="Z85" s="148" t="s">
        <v>181</v>
      </c>
      <c r="AA85" s="433" t="s">
        <v>181</v>
      </c>
      <c r="AB85" s="148" t="s">
        <v>181</v>
      </c>
      <c r="AC85" s="148" t="s">
        <v>181</v>
      </c>
      <c r="AD85" s="148" t="s">
        <v>181</v>
      </c>
      <c r="AE85" s="148" t="s">
        <v>181</v>
      </c>
      <c r="AF85" s="148" t="s">
        <v>181</v>
      </c>
      <c r="AG85" s="148" t="s">
        <v>181</v>
      </c>
      <c r="AH85" s="148" t="s">
        <v>181</v>
      </c>
      <c r="AI85" s="148" t="s">
        <v>181</v>
      </c>
      <c r="AJ85" s="148" t="s">
        <v>181</v>
      </c>
      <c r="AK85" s="148" t="s">
        <v>181</v>
      </c>
      <c r="AL85" s="148" t="s">
        <v>181</v>
      </c>
      <c r="AM85" s="148" t="s">
        <v>181</v>
      </c>
      <c r="AN85" s="148" t="s">
        <v>181</v>
      </c>
      <c r="AO85" s="148">
        <v>3000</v>
      </c>
    </row>
    <row r="86" s="5" customFormat="1" ht="17.5" spans="1:41">
      <c r="A86" s="57">
        <f>A84</f>
        <v>608</v>
      </c>
      <c r="B86" s="40" t="s">
        <v>172</v>
      </c>
      <c r="C86" s="59" t="s">
        <v>256</v>
      </c>
      <c r="D86" s="60" t="s">
        <v>126</v>
      </c>
      <c r="E86" s="61" t="s">
        <v>261</v>
      </c>
      <c r="F86" s="61" t="s">
        <v>262</v>
      </c>
      <c r="G86" s="235"/>
      <c r="H86" s="119">
        <v>0</v>
      </c>
      <c r="I86" s="119">
        <v>1</v>
      </c>
      <c r="J86" s="119">
        <v>0</v>
      </c>
      <c r="K86" s="119">
        <v>0</v>
      </c>
      <c r="L86" s="119">
        <v>0</v>
      </c>
      <c r="M86" s="119">
        <v>0</v>
      </c>
      <c r="N86" s="119">
        <v>0</v>
      </c>
      <c r="O86" s="119">
        <v>0</v>
      </c>
      <c r="P86" s="119">
        <v>0</v>
      </c>
      <c r="Q86" s="119">
        <v>0</v>
      </c>
      <c r="R86" s="119">
        <f>H86+I86*2+J86*4+K86*8+L86*16+M86*32+N86*64+O86*128+P86*256+Q86*512</f>
        <v>2</v>
      </c>
      <c r="S86" s="143">
        <v>100</v>
      </c>
      <c r="T86" s="143">
        <v>100</v>
      </c>
      <c r="U86" s="143">
        <v>253</v>
      </c>
      <c r="V86" s="143">
        <v>260</v>
      </c>
      <c r="W86" s="143">
        <v>20</v>
      </c>
      <c r="X86" s="143">
        <v>600</v>
      </c>
      <c r="Y86" s="143">
        <v>2100</v>
      </c>
      <c r="Z86" s="143">
        <v>2050</v>
      </c>
      <c r="AA86" s="433">
        <v>-20</v>
      </c>
      <c r="AB86" s="143">
        <v>100</v>
      </c>
      <c r="AC86" s="143">
        <v>100</v>
      </c>
      <c r="AD86" s="143">
        <v>100</v>
      </c>
      <c r="AE86" s="143">
        <v>100</v>
      </c>
      <c r="AF86" s="143">
        <v>0</v>
      </c>
      <c r="AG86" s="143">
        <v>30</v>
      </c>
      <c r="AH86" s="143">
        <v>60</v>
      </c>
      <c r="AI86" s="143">
        <v>100</v>
      </c>
      <c r="AJ86" s="143">
        <v>100</v>
      </c>
      <c r="AK86" s="143">
        <v>3000</v>
      </c>
      <c r="AL86" s="143">
        <v>3000</v>
      </c>
      <c r="AM86" s="143">
        <v>3000</v>
      </c>
      <c r="AN86" s="143">
        <v>10</v>
      </c>
      <c r="AO86" s="143">
        <v>3000</v>
      </c>
    </row>
    <row r="87" s="2" customFormat="1" ht="17.5" spans="1:41">
      <c r="A87" s="45"/>
      <c r="B87" s="35"/>
      <c r="C87" s="34"/>
      <c r="D87" s="36"/>
      <c r="E87" s="37"/>
      <c r="F87" s="37"/>
      <c r="H87" s="49"/>
      <c r="I87" s="49"/>
      <c r="J87" s="49"/>
      <c r="K87" s="49"/>
      <c r="L87" s="49"/>
      <c r="M87" s="49"/>
      <c r="N87" s="49"/>
      <c r="O87" s="49"/>
      <c r="P87" s="49"/>
      <c r="Q87" s="49">
        <v>0</v>
      </c>
      <c r="R87" s="394"/>
      <c r="S87" s="148"/>
      <c r="T87" s="148"/>
      <c r="U87" s="148"/>
      <c r="V87" s="148"/>
      <c r="W87" s="148"/>
      <c r="X87" s="148"/>
      <c r="Y87" s="148"/>
      <c r="Z87" s="148"/>
      <c r="AA87" s="433"/>
      <c r="AB87" s="148"/>
      <c r="AC87" s="148"/>
      <c r="AD87" s="148"/>
      <c r="AE87" s="148"/>
      <c r="AF87" s="148"/>
      <c r="AG87" s="148"/>
      <c r="AH87" s="148"/>
      <c r="AI87" s="148"/>
      <c r="AJ87" s="148"/>
      <c r="AK87" s="148"/>
      <c r="AL87" s="148"/>
      <c r="AM87" s="148"/>
      <c r="AN87" s="148"/>
      <c r="AO87" s="148">
        <v>3000</v>
      </c>
    </row>
    <row r="88" customFormat="1" ht="17.5" spans="1:41">
      <c r="A88" s="48">
        <f>A86</f>
        <v>608</v>
      </c>
      <c r="B88" s="40" t="s">
        <v>172</v>
      </c>
      <c r="C88" s="31" t="s">
        <v>256</v>
      </c>
      <c r="D88" s="41" t="s">
        <v>129</v>
      </c>
      <c r="E88" s="42" t="s">
        <v>263</v>
      </c>
      <c r="F88" s="42" t="s">
        <v>264</v>
      </c>
      <c r="G88" s="424"/>
      <c r="H88" s="21">
        <v>0</v>
      </c>
      <c r="I88" s="21">
        <v>1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21">
        <f>H88+I88*2+J88*4+K88*8+L88*16+M88*32+N88*64+O88*128+P88*256+Q88*512</f>
        <v>2</v>
      </c>
      <c r="S88" s="143">
        <v>100</v>
      </c>
      <c r="T88" s="143">
        <v>100</v>
      </c>
      <c r="U88" s="143">
        <v>253</v>
      </c>
      <c r="V88" s="143">
        <v>260</v>
      </c>
      <c r="W88" s="143">
        <v>20</v>
      </c>
      <c r="X88" s="143">
        <v>600</v>
      </c>
      <c r="Y88" s="143">
        <v>2100</v>
      </c>
      <c r="Z88" s="143">
        <v>2050</v>
      </c>
      <c r="AA88" s="433">
        <v>-20</v>
      </c>
      <c r="AB88" s="143">
        <v>100</v>
      </c>
      <c r="AC88" s="143">
        <v>100</v>
      </c>
      <c r="AD88" s="143">
        <v>100</v>
      </c>
      <c r="AE88" s="143">
        <v>100</v>
      </c>
      <c r="AF88" s="143">
        <v>0</v>
      </c>
      <c r="AG88" s="143">
        <v>30</v>
      </c>
      <c r="AH88" s="143">
        <v>60</v>
      </c>
      <c r="AI88" s="143">
        <v>100</v>
      </c>
      <c r="AJ88" s="143">
        <v>100</v>
      </c>
      <c r="AK88" s="143">
        <v>3000</v>
      </c>
      <c r="AL88" s="143">
        <v>3000</v>
      </c>
      <c r="AM88" s="143">
        <v>3000</v>
      </c>
      <c r="AN88" s="143">
        <v>10</v>
      </c>
      <c r="AO88" s="143">
        <v>3000</v>
      </c>
    </row>
    <row r="89" s="2" customFormat="1" ht="17.5" spans="1:41">
      <c r="A89" s="45"/>
      <c r="B89" s="35"/>
      <c r="C89" s="34"/>
      <c r="D89" s="36"/>
      <c r="E89" s="37"/>
      <c r="F89" s="37"/>
      <c r="H89" s="49">
        <v>0</v>
      </c>
      <c r="I89" s="49">
        <v>1</v>
      </c>
      <c r="J89" s="49">
        <v>1</v>
      </c>
      <c r="K89" s="49">
        <v>0</v>
      </c>
      <c r="L89" s="49">
        <v>0</v>
      </c>
      <c r="M89" s="49">
        <v>0</v>
      </c>
      <c r="N89" s="49">
        <v>0</v>
      </c>
      <c r="O89" s="49">
        <v>0</v>
      </c>
      <c r="P89" s="49">
        <v>0</v>
      </c>
      <c r="Q89" s="49">
        <v>0</v>
      </c>
      <c r="R89" s="49">
        <f>H89+I89*2+J89*4+K89*8+L89*16+M89*32+N89*64+O89*128+P89*256+Q89*512</f>
        <v>6</v>
      </c>
      <c r="S89" s="148">
        <v>100</v>
      </c>
      <c r="T89" s="148">
        <v>100</v>
      </c>
      <c r="U89" s="148">
        <v>285</v>
      </c>
      <c r="V89" s="148">
        <v>305</v>
      </c>
      <c r="W89" s="148">
        <v>20</v>
      </c>
      <c r="X89" s="148">
        <v>600</v>
      </c>
      <c r="Y89" s="148">
        <v>210</v>
      </c>
      <c r="Z89" s="148">
        <v>205</v>
      </c>
      <c r="AA89" s="433">
        <v>-20</v>
      </c>
      <c r="AB89" s="148">
        <v>100</v>
      </c>
      <c r="AC89" s="148">
        <v>100</v>
      </c>
      <c r="AD89" s="148">
        <v>100</v>
      </c>
      <c r="AE89" s="148">
        <v>100</v>
      </c>
      <c r="AF89" s="148">
        <v>0</v>
      </c>
      <c r="AG89" s="148">
        <v>30</v>
      </c>
      <c r="AH89" s="148">
        <v>60</v>
      </c>
      <c r="AI89" s="148">
        <v>100</v>
      </c>
      <c r="AJ89" s="148">
        <v>100</v>
      </c>
      <c r="AK89" s="148">
        <v>3000</v>
      </c>
      <c r="AL89" s="148">
        <v>3000</v>
      </c>
      <c r="AM89" s="148">
        <v>3000</v>
      </c>
      <c r="AN89" s="148">
        <v>10</v>
      </c>
      <c r="AO89" s="148">
        <v>3000</v>
      </c>
    </row>
    <row r="90" customFormat="1" ht="17.5" spans="1:41">
      <c r="A90" s="48">
        <f>A88</f>
        <v>608</v>
      </c>
      <c r="B90" s="40" t="s">
        <v>172</v>
      </c>
      <c r="C90" s="31" t="s">
        <v>256</v>
      </c>
      <c r="D90" s="41" t="s">
        <v>132</v>
      </c>
      <c r="E90" s="42" t="s">
        <v>265</v>
      </c>
      <c r="F90" s="42" t="s">
        <v>266</v>
      </c>
      <c r="G90" s="424"/>
      <c r="H90" s="21">
        <v>0</v>
      </c>
      <c r="I90" s="21">
        <v>1</v>
      </c>
      <c r="J90" s="21">
        <v>1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21">
        <f>H90+I90*2+J90*4+K90*8+L90*16+M90*32+N90*64+O90*128+P90*256+Q90*512</f>
        <v>6</v>
      </c>
      <c r="S90" s="143">
        <v>100</v>
      </c>
      <c r="T90" s="143">
        <v>100</v>
      </c>
      <c r="U90" s="143">
        <v>285</v>
      </c>
      <c r="V90" s="143">
        <v>305</v>
      </c>
      <c r="W90" s="143">
        <v>20</v>
      </c>
      <c r="X90" s="143">
        <v>600</v>
      </c>
      <c r="Y90" s="143">
        <v>210</v>
      </c>
      <c r="Z90" s="143">
        <v>205</v>
      </c>
      <c r="AA90" s="433">
        <v>-20</v>
      </c>
      <c r="AB90" s="143">
        <v>100</v>
      </c>
      <c r="AC90" s="143">
        <v>100</v>
      </c>
      <c r="AD90" s="143">
        <v>100</v>
      </c>
      <c r="AE90" s="143">
        <v>100</v>
      </c>
      <c r="AF90" s="143">
        <v>0</v>
      </c>
      <c r="AG90" s="143">
        <v>30</v>
      </c>
      <c r="AH90" s="143">
        <v>60</v>
      </c>
      <c r="AI90" s="143">
        <v>100</v>
      </c>
      <c r="AJ90" s="143">
        <v>100</v>
      </c>
      <c r="AK90" s="143">
        <v>3000</v>
      </c>
      <c r="AL90" s="143">
        <v>3000</v>
      </c>
      <c r="AM90" s="143">
        <v>3000</v>
      </c>
      <c r="AN90" s="143">
        <v>10</v>
      </c>
      <c r="AO90" s="143">
        <v>3000</v>
      </c>
    </row>
    <row r="91" s="2" customFormat="1" ht="17.5" spans="1:41">
      <c r="A91" s="34"/>
      <c r="B91" s="35"/>
      <c r="C91" s="34"/>
      <c r="D91" s="36"/>
      <c r="E91" s="37" t="s">
        <v>252</v>
      </c>
      <c r="F91" s="37" t="s">
        <v>253</v>
      </c>
      <c r="H91" s="49" t="s">
        <v>181</v>
      </c>
      <c r="I91" s="49">
        <v>1</v>
      </c>
      <c r="J91" s="49" t="s">
        <v>181</v>
      </c>
      <c r="K91" s="49" t="s">
        <v>181</v>
      </c>
      <c r="L91" s="49" t="s">
        <v>181</v>
      </c>
      <c r="M91" s="49" t="s">
        <v>181</v>
      </c>
      <c r="N91" s="49" t="s">
        <v>181</v>
      </c>
      <c r="O91" s="49" t="s">
        <v>181</v>
      </c>
      <c r="P91" s="49" t="s">
        <v>181</v>
      </c>
      <c r="Q91" s="49">
        <v>0</v>
      </c>
      <c r="R91" s="394"/>
      <c r="S91" s="148" t="s">
        <v>181</v>
      </c>
      <c r="T91" s="148" t="s">
        <v>181</v>
      </c>
      <c r="U91" s="148" t="s">
        <v>181</v>
      </c>
      <c r="V91" s="148" t="s">
        <v>181</v>
      </c>
      <c r="W91" s="148" t="s">
        <v>181</v>
      </c>
      <c r="X91" s="148" t="s">
        <v>181</v>
      </c>
      <c r="Y91" s="148" t="s">
        <v>181</v>
      </c>
      <c r="Z91" s="148" t="s">
        <v>181</v>
      </c>
      <c r="AA91" s="433" t="s">
        <v>181</v>
      </c>
      <c r="AB91" s="148" t="s">
        <v>181</v>
      </c>
      <c r="AC91" s="148" t="s">
        <v>181</v>
      </c>
      <c r="AD91" s="148" t="s">
        <v>181</v>
      </c>
      <c r="AE91" s="148" t="s">
        <v>181</v>
      </c>
      <c r="AF91" s="148" t="s">
        <v>181</v>
      </c>
      <c r="AG91" s="148" t="s">
        <v>181</v>
      </c>
      <c r="AH91" s="148" t="s">
        <v>181</v>
      </c>
      <c r="AI91" s="148" t="s">
        <v>181</v>
      </c>
      <c r="AJ91" s="148" t="s">
        <v>181</v>
      </c>
      <c r="AK91" s="148" t="s">
        <v>181</v>
      </c>
      <c r="AL91" s="148" t="s">
        <v>181</v>
      </c>
      <c r="AM91" s="148" t="s">
        <v>181</v>
      </c>
      <c r="AN91" s="148" t="s">
        <v>181</v>
      </c>
      <c r="AO91" s="148">
        <v>3000</v>
      </c>
    </row>
    <row r="92" customFormat="1" ht="17.5" spans="1:41">
      <c r="A92" s="48">
        <f t="shared" ref="A92:A96" si="6">A90</f>
        <v>608</v>
      </c>
      <c r="B92" s="40" t="s">
        <v>172</v>
      </c>
      <c r="C92" s="31" t="s">
        <v>256</v>
      </c>
      <c r="D92" s="41" t="s">
        <v>135</v>
      </c>
      <c r="E92" s="42" t="s">
        <v>267</v>
      </c>
      <c r="F92" s="42" t="s">
        <v>268</v>
      </c>
      <c r="G92" s="424"/>
      <c r="H92" s="21">
        <v>0</v>
      </c>
      <c r="I92" s="21">
        <v>1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21">
        <v>0</v>
      </c>
      <c r="P92" s="21">
        <v>0</v>
      </c>
      <c r="Q92" s="21">
        <v>0</v>
      </c>
      <c r="R92" s="21">
        <f>H92+I92*2+J92*4+K92*8+L92*16+M92*32+N92*64+O92*128+P92*256+Q92*512</f>
        <v>2</v>
      </c>
      <c r="S92" s="143">
        <v>100</v>
      </c>
      <c r="T92" s="143">
        <v>100</v>
      </c>
      <c r="U92" s="143">
        <v>253</v>
      </c>
      <c r="V92" s="143">
        <v>260</v>
      </c>
      <c r="W92" s="143">
        <v>20</v>
      </c>
      <c r="X92" s="143">
        <v>600</v>
      </c>
      <c r="Y92" s="143">
        <v>210</v>
      </c>
      <c r="Z92" s="143">
        <v>205</v>
      </c>
      <c r="AA92" s="433">
        <v>-20</v>
      </c>
      <c r="AB92" s="143">
        <v>100</v>
      </c>
      <c r="AC92" s="143">
        <v>100</v>
      </c>
      <c r="AD92" s="143">
        <v>100</v>
      </c>
      <c r="AE92" s="143">
        <v>100</v>
      </c>
      <c r="AF92" s="143">
        <v>0</v>
      </c>
      <c r="AG92" s="143">
        <v>30</v>
      </c>
      <c r="AH92" s="143">
        <v>60</v>
      </c>
      <c r="AI92" s="143">
        <v>100</v>
      </c>
      <c r="AJ92" s="143">
        <v>100</v>
      </c>
      <c r="AK92" s="143">
        <v>3000</v>
      </c>
      <c r="AL92" s="143">
        <v>3000</v>
      </c>
      <c r="AM92" s="143">
        <v>3000</v>
      </c>
      <c r="AN92" s="143">
        <v>10</v>
      </c>
      <c r="AO92" s="143">
        <v>3000</v>
      </c>
    </row>
    <row r="93" s="2" customFormat="1" ht="17.5" spans="1:41">
      <c r="A93" s="45"/>
      <c r="B93" s="35"/>
      <c r="C93" s="34"/>
      <c r="D93" s="36"/>
      <c r="E93" s="37"/>
      <c r="F93" s="37"/>
      <c r="H93" s="49"/>
      <c r="I93" s="49"/>
      <c r="J93" s="49"/>
      <c r="K93" s="49"/>
      <c r="L93" s="49"/>
      <c r="M93" s="49"/>
      <c r="N93" s="49"/>
      <c r="O93" s="49"/>
      <c r="P93" s="49"/>
      <c r="Q93" s="49">
        <v>0</v>
      </c>
      <c r="R93" s="394"/>
      <c r="S93" s="148"/>
      <c r="T93" s="148"/>
      <c r="U93" s="148">
        <v>270</v>
      </c>
      <c r="V93" s="148">
        <v>274</v>
      </c>
      <c r="W93" s="148"/>
      <c r="X93" s="148"/>
      <c r="Y93" s="148"/>
      <c r="Z93" s="148"/>
      <c r="AA93" s="433"/>
      <c r="AB93" s="148"/>
      <c r="AC93" s="148"/>
      <c r="AD93" s="148"/>
      <c r="AE93" s="148"/>
      <c r="AF93" s="148"/>
      <c r="AG93" s="148"/>
      <c r="AH93" s="148"/>
      <c r="AI93" s="148"/>
      <c r="AJ93" s="148"/>
      <c r="AK93" s="148"/>
      <c r="AL93" s="148"/>
      <c r="AM93" s="148"/>
      <c r="AN93" s="148"/>
      <c r="AO93" s="148">
        <v>3000</v>
      </c>
    </row>
    <row r="94" customFormat="1" ht="17.5" spans="1:41">
      <c r="A94" s="48">
        <f t="shared" si="6"/>
        <v>608</v>
      </c>
      <c r="B94" s="40" t="s">
        <v>172</v>
      </c>
      <c r="C94" s="31" t="s">
        <v>256</v>
      </c>
      <c r="D94" s="41" t="s">
        <v>138</v>
      </c>
      <c r="E94" s="42" t="s">
        <v>269</v>
      </c>
      <c r="F94" s="42" t="s">
        <v>270</v>
      </c>
      <c r="G94" s="424"/>
      <c r="H94" s="21">
        <v>0</v>
      </c>
      <c r="I94" s="21">
        <v>1</v>
      </c>
      <c r="J94" s="21">
        <v>1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21">
        <v>0</v>
      </c>
      <c r="R94" s="21">
        <f>H94+I94*2+J94*4+K94*8+L94*16+M94*32+N94*64+O94*128+P94*256+Q94*512</f>
        <v>6</v>
      </c>
      <c r="S94" s="143">
        <v>100</v>
      </c>
      <c r="T94" s="143">
        <v>100</v>
      </c>
      <c r="U94" s="143">
        <v>270</v>
      </c>
      <c r="V94" s="143">
        <v>274</v>
      </c>
      <c r="W94" s="143">
        <v>0</v>
      </c>
      <c r="X94" s="143">
        <v>600</v>
      </c>
      <c r="Y94" s="143">
        <v>210</v>
      </c>
      <c r="Z94" s="143">
        <v>205</v>
      </c>
      <c r="AA94" s="433">
        <v>-20</v>
      </c>
      <c r="AB94" s="143">
        <v>100</v>
      </c>
      <c r="AC94" s="143">
        <v>100</v>
      </c>
      <c r="AD94" s="143">
        <v>100</v>
      </c>
      <c r="AE94" s="143">
        <v>100</v>
      </c>
      <c r="AF94" s="143">
        <v>0</v>
      </c>
      <c r="AG94" s="143">
        <v>30</v>
      </c>
      <c r="AH94" s="143">
        <v>60</v>
      </c>
      <c r="AI94" s="143">
        <v>100</v>
      </c>
      <c r="AJ94" s="143">
        <v>100</v>
      </c>
      <c r="AK94" s="143">
        <v>3000</v>
      </c>
      <c r="AL94" s="143">
        <v>3000</v>
      </c>
      <c r="AM94" s="143">
        <v>3000</v>
      </c>
      <c r="AN94" s="143">
        <v>10</v>
      </c>
      <c r="AO94" s="143">
        <v>3000</v>
      </c>
    </row>
    <row r="95" s="3" customFormat="1" ht="17.5" spans="1:41">
      <c r="A95" s="45"/>
      <c r="B95" s="35"/>
      <c r="C95" s="34"/>
      <c r="D95" s="36"/>
      <c r="E95" s="37"/>
      <c r="F95" s="37"/>
      <c r="G95" s="232"/>
      <c r="H95" s="49"/>
      <c r="I95" s="49"/>
      <c r="J95" s="49"/>
      <c r="K95" s="49"/>
      <c r="L95" s="49"/>
      <c r="M95" s="49"/>
      <c r="N95" s="49"/>
      <c r="O95" s="49"/>
      <c r="P95" s="49"/>
      <c r="Q95" s="49">
        <v>0</v>
      </c>
      <c r="R95" s="49"/>
      <c r="S95" s="148"/>
      <c r="T95" s="148"/>
      <c r="U95" s="148"/>
      <c r="V95" s="148"/>
      <c r="W95" s="148"/>
      <c r="X95" s="148"/>
      <c r="Y95" s="148"/>
      <c r="Z95" s="148"/>
      <c r="AA95" s="433"/>
      <c r="AB95" s="148"/>
      <c r="AC95" s="148"/>
      <c r="AD95" s="148"/>
      <c r="AE95" s="148"/>
      <c r="AF95" s="148"/>
      <c r="AG95" s="148"/>
      <c r="AH95" s="148"/>
      <c r="AI95" s="148"/>
      <c r="AJ95" s="148"/>
      <c r="AK95" s="148"/>
      <c r="AL95" s="148"/>
      <c r="AM95" s="148"/>
      <c r="AN95" s="148"/>
      <c r="AO95" s="148">
        <v>3000</v>
      </c>
    </row>
    <row r="96" customFormat="1" ht="17.5" spans="1:41">
      <c r="A96" s="48">
        <f t="shared" si="6"/>
        <v>608</v>
      </c>
      <c r="B96" s="40"/>
      <c r="C96" s="31" t="s">
        <v>256</v>
      </c>
      <c r="D96" s="41" t="s">
        <v>231</v>
      </c>
      <c r="E96" s="42" t="s">
        <v>271</v>
      </c>
      <c r="F96" s="42" t="s">
        <v>272</v>
      </c>
      <c r="G96" s="424"/>
      <c r="H96" s="21"/>
      <c r="I96" s="21"/>
      <c r="J96" s="21"/>
      <c r="K96" s="21"/>
      <c r="L96" s="21"/>
      <c r="M96" s="21"/>
      <c r="N96" s="21"/>
      <c r="O96" s="21"/>
      <c r="P96" s="21"/>
      <c r="Q96" s="21">
        <v>0</v>
      </c>
      <c r="R96" s="21"/>
      <c r="S96" s="143"/>
      <c r="T96" s="143"/>
      <c r="U96" s="143"/>
      <c r="V96" s="143"/>
      <c r="W96" s="143"/>
      <c r="X96" s="143"/>
      <c r="Y96" s="143"/>
      <c r="Z96" s="143"/>
      <c r="AA96" s="433"/>
      <c r="AB96" s="143"/>
      <c r="AC96" s="143"/>
      <c r="AD96" s="143"/>
      <c r="AE96" s="143"/>
      <c r="AF96" s="143"/>
      <c r="AG96" s="143"/>
      <c r="AH96" s="143"/>
      <c r="AI96" s="143"/>
      <c r="AJ96" s="143"/>
      <c r="AK96" s="143"/>
      <c r="AL96" s="143"/>
      <c r="AM96" s="143"/>
      <c r="AN96" s="143"/>
      <c r="AO96" s="143">
        <v>3000</v>
      </c>
    </row>
    <row r="97" s="3" customFormat="1" ht="17.5" spans="1:41">
      <c r="A97" s="45"/>
      <c r="B97" s="35"/>
      <c r="C97" s="34"/>
      <c r="D97" s="36"/>
      <c r="E97" s="37"/>
      <c r="F97" s="37"/>
      <c r="G97" s="232"/>
      <c r="H97" s="49"/>
      <c r="I97" s="49"/>
      <c r="J97" s="49"/>
      <c r="K97" s="49"/>
      <c r="L97" s="49"/>
      <c r="M97" s="49"/>
      <c r="N97" s="49"/>
      <c r="O97" s="49"/>
      <c r="P97" s="49"/>
      <c r="Q97" s="49">
        <v>0</v>
      </c>
      <c r="R97" s="49"/>
      <c r="S97" s="148"/>
      <c r="T97" s="148"/>
      <c r="U97" s="148"/>
      <c r="V97" s="148"/>
      <c r="W97" s="148"/>
      <c r="X97" s="148"/>
      <c r="Y97" s="148"/>
      <c r="Z97" s="148"/>
      <c r="AA97" s="433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>
        <v>3000</v>
      </c>
    </row>
    <row r="98" customFormat="1" ht="17.5" spans="1:41">
      <c r="A98" s="48">
        <f>A96</f>
        <v>608</v>
      </c>
      <c r="B98" s="40"/>
      <c r="C98" s="31" t="s">
        <v>256</v>
      </c>
      <c r="D98" s="41" t="s">
        <v>166</v>
      </c>
      <c r="E98" s="42" t="s">
        <v>273</v>
      </c>
      <c r="F98" s="42" t="s">
        <v>274</v>
      </c>
      <c r="G98" s="424"/>
      <c r="H98" s="21"/>
      <c r="I98" s="21"/>
      <c r="J98" s="21"/>
      <c r="K98" s="21"/>
      <c r="L98" s="21"/>
      <c r="M98" s="21"/>
      <c r="N98" s="21"/>
      <c r="O98" s="21"/>
      <c r="P98" s="21"/>
      <c r="Q98" s="21">
        <v>0</v>
      </c>
      <c r="R98" s="21"/>
      <c r="S98" s="143"/>
      <c r="T98" s="143"/>
      <c r="U98" s="143"/>
      <c r="V98" s="143"/>
      <c r="W98" s="143"/>
      <c r="X98" s="143"/>
      <c r="Y98" s="143"/>
      <c r="Z98" s="143"/>
      <c r="AA98" s="433"/>
      <c r="AB98" s="143"/>
      <c r="AC98" s="143"/>
      <c r="AD98" s="143"/>
      <c r="AE98" s="143"/>
      <c r="AF98" s="143"/>
      <c r="AG98" s="143"/>
      <c r="AH98" s="143"/>
      <c r="AI98" s="143"/>
      <c r="AJ98" s="143"/>
      <c r="AK98" s="143"/>
      <c r="AL98" s="143"/>
      <c r="AM98" s="143"/>
      <c r="AN98" s="143"/>
      <c r="AO98" s="143">
        <v>3000</v>
      </c>
    </row>
    <row r="99" s="2" customFormat="1" ht="17.5" spans="1:41">
      <c r="A99" s="34"/>
      <c r="B99" s="35"/>
      <c r="C99" s="34"/>
      <c r="D99" s="36"/>
      <c r="E99" s="37" t="s">
        <v>252</v>
      </c>
      <c r="F99" s="37" t="s">
        <v>275</v>
      </c>
      <c r="H99" s="49" t="s">
        <v>181</v>
      </c>
      <c r="I99" s="49">
        <v>1</v>
      </c>
      <c r="J99" s="49" t="s">
        <v>181</v>
      </c>
      <c r="K99" s="49" t="s">
        <v>181</v>
      </c>
      <c r="L99" s="49" t="s">
        <v>181</v>
      </c>
      <c r="M99" s="49" t="s">
        <v>181</v>
      </c>
      <c r="N99" s="49" t="s">
        <v>181</v>
      </c>
      <c r="O99" s="49" t="s">
        <v>181</v>
      </c>
      <c r="P99" s="49" t="s">
        <v>181</v>
      </c>
      <c r="Q99" s="49">
        <v>0</v>
      </c>
      <c r="R99" s="394"/>
      <c r="S99" s="148" t="s">
        <v>181</v>
      </c>
      <c r="T99" s="148" t="s">
        <v>181</v>
      </c>
      <c r="U99" s="148" t="s">
        <v>181</v>
      </c>
      <c r="V99" s="148" t="s">
        <v>181</v>
      </c>
      <c r="W99" s="148" t="s">
        <v>181</v>
      </c>
      <c r="X99" s="148" t="s">
        <v>181</v>
      </c>
      <c r="Y99" s="148" t="s">
        <v>181</v>
      </c>
      <c r="Z99" s="148" t="s">
        <v>181</v>
      </c>
      <c r="AA99" s="433" t="s">
        <v>181</v>
      </c>
      <c r="AB99" s="148" t="s">
        <v>181</v>
      </c>
      <c r="AC99" s="148" t="s">
        <v>181</v>
      </c>
      <c r="AD99" s="148" t="s">
        <v>181</v>
      </c>
      <c r="AE99" s="148" t="s">
        <v>181</v>
      </c>
      <c r="AF99" s="148" t="s">
        <v>181</v>
      </c>
      <c r="AG99" s="148" t="s">
        <v>181</v>
      </c>
      <c r="AH99" s="148" t="s">
        <v>181</v>
      </c>
      <c r="AI99" s="148" t="s">
        <v>181</v>
      </c>
      <c r="AJ99" s="148" t="s">
        <v>181</v>
      </c>
      <c r="AK99" s="148" t="s">
        <v>181</v>
      </c>
      <c r="AL99" s="148" t="s">
        <v>181</v>
      </c>
      <c r="AM99" s="148" t="s">
        <v>181</v>
      </c>
      <c r="AN99" s="148" t="s">
        <v>181</v>
      </c>
      <c r="AO99" s="148">
        <v>3000</v>
      </c>
    </row>
    <row r="100" customFormat="1" ht="17.5" spans="1:41">
      <c r="A100" s="31">
        <f>A94</f>
        <v>608</v>
      </c>
      <c r="B100" s="40" t="s">
        <v>172</v>
      </c>
      <c r="C100" s="31" t="s">
        <v>256</v>
      </c>
      <c r="D100" s="41" t="s">
        <v>169</v>
      </c>
      <c r="E100" s="42" t="s">
        <v>257</v>
      </c>
      <c r="F100" s="42" t="s">
        <v>256</v>
      </c>
      <c r="G100" s="424"/>
      <c r="H100" s="21">
        <v>0</v>
      </c>
      <c r="I100" s="21">
        <v>1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21">
        <f>H100+I100*2+J100*4+K100*8+L100*16+M100*32+N100*64+O100*128+P100*256+Q100*512</f>
        <v>2</v>
      </c>
      <c r="S100" s="143">
        <v>100</v>
      </c>
      <c r="T100" s="143">
        <v>100</v>
      </c>
      <c r="U100" s="143">
        <v>253</v>
      </c>
      <c r="V100" s="143">
        <v>260</v>
      </c>
      <c r="W100" s="143">
        <v>20</v>
      </c>
      <c r="X100" s="143">
        <v>600</v>
      </c>
      <c r="Y100" s="143">
        <v>210</v>
      </c>
      <c r="Z100" s="143">
        <v>205</v>
      </c>
      <c r="AA100" s="433">
        <v>-20</v>
      </c>
      <c r="AB100" s="143">
        <v>100</v>
      </c>
      <c r="AC100" s="143">
        <v>100</v>
      </c>
      <c r="AD100" s="143">
        <v>100</v>
      </c>
      <c r="AE100" s="143">
        <v>100</v>
      </c>
      <c r="AF100" s="143">
        <v>0</v>
      </c>
      <c r="AG100" s="143">
        <v>30</v>
      </c>
      <c r="AH100" s="143">
        <v>60</v>
      </c>
      <c r="AI100" s="143">
        <v>100</v>
      </c>
      <c r="AJ100" s="143">
        <v>100</v>
      </c>
      <c r="AK100" s="143">
        <v>3000</v>
      </c>
      <c r="AL100" s="143">
        <v>3000</v>
      </c>
      <c r="AM100" s="143">
        <v>3000</v>
      </c>
      <c r="AN100" s="143">
        <v>10</v>
      </c>
      <c r="AO100" s="143">
        <v>3000</v>
      </c>
    </row>
    <row r="101" s="3" customFormat="1" ht="17.5" spans="1:41">
      <c r="A101" s="34"/>
      <c r="B101" s="35"/>
      <c r="C101" s="34"/>
      <c r="D101" s="36"/>
      <c r="E101" s="37"/>
      <c r="F101" s="37" t="s">
        <v>253</v>
      </c>
      <c r="G101" s="232"/>
      <c r="H101" s="49" t="s">
        <v>181</v>
      </c>
      <c r="I101" s="49">
        <v>1</v>
      </c>
      <c r="J101" s="49" t="s">
        <v>181</v>
      </c>
      <c r="K101" s="49" t="s">
        <v>181</v>
      </c>
      <c r="L101" s="49" t="s">
        <v>181</v>
      </c>
      <c r="M101" s="49" t="s">
        <v>181</v>
      </c>
      <c r="N101" s="49" t="s">
        <v>181</v>
      </c>
      <c r="O101" s="49" t="s">
        <v>181</v>
      </c>
      <c r="P101" s="49" t="s">
        <v>181</v>
      </c>
      <c r="Q101" s="49">
        <v>0</v>
      </c>
      <c r="R101" s="394"/>
      <c r="S101" s="148" t="s">
        <v>181</v>
      </c>
      <c r="T101" s="148" t="s">
        <v>181</v>
      </c>
      <c r="U101" s="148" t="s">
        <v>181</v>
      </c>
      <c r="V101" s="148" t="s">
        <v>181</v>
      </c>
      <c r="W101" s="148" t="s">
        <v>181</v>
      </c>
      <c r="X101" s="148" t="s">
        <v>181</v>
      </c>
      <c r="Y101" s="148" t="s">
        <v>181</v>
      </c>
      <c r="Z101" s="148" t="s">
        <v>181</v>
      </c>
      <c r="AA101" s="148" t="s">
        <v>181</v>
      </c>
      <c r="AB101" s="148" t="s">
        <v>181</v>
      </c>
      <c r="AC101" s="148" t="s">
        <v>181</v>
      </c>
      <c r="AD101" s="148" t="s">
        <v>181</v>
      </c>
      <c r="AE101" s="148" t="s">
        <v>181</v>
      </c>
      <c r="AF101" s="148" t="s">
        <v>181</v>
      </c>
      <c r="AG101" s="148" t="s">
        <v>181</v>
      </c>
      <c r="AH101" s="148" t="s">
        <v>181</v>
      </c>
      <c r="AI101" s="148" t="s">
        <v>181</v>
      </c>
      <c r="AJ101" s="148" t="s">
        <v>181</v>
      </c>
      <c r="AK101" s="148" t="s">
        <v>181</v>
      </c>
      <c r="AL101" s="148" t="s">
        <v>181</v>
      </c>
      <c r="AM101" s="148" t="s">
        <v>181</v>
      </c>
      <c r="AN101" s="148" t="s">
        <v>181</v>
      </c>
      <c r="AO101" s="148">
        <v>3000</v>
      </c>
    </row>
    <row r="102" customFormat="1" ht="17.5" spans="1:41">
      <c r="A102" s="31">
        <f>A100</f>
        <v>608</v>
      </c>
      <c r="B102" s="40" t="s">
        <v>172</v>
      </c>
      <c r="C102" s="31" t="s">
        <v>256</v>
      </c>
      <c r="D102" s="41" t="s">
        <v>172</v>
      </c>
      <c r="E102" s="42" t="s">
        <v>278</v>
      </c>
      <c r="F102" s="42" t="s">
        <v>279</v>
      </c>
      <c r="G102" s="424"/>
      <c r="H102" s="21">
        <v>0</v>
      </c>
      <c r="I102" s="21">
        <v>1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21">
        <f>H102+I102*2+J102*4+K102*8+L102*16+M102*32+N102*64+O102*128+P102*256+Q102*512</f>
        <v>2</v>
      </c>
      <c r="S102" s="143">
        <v>100</v>
      </c>
      <c r="T102" s="143">
        <v>100</v>
      </c>
      <c r="U102" s="143">
        <v>253</v>
      </c>
      <c r="V102" s="143">
        <v>260</v>
      </c>
      <c r="W102" s="143">
        <v>20</v>
      </c>
      <c r="X102" s="143">
        <v>600</v>
      </c>
      <c r="Y102" s="143">
        <v>210</v>
      </c>
      <c r="Z102" s="143">
        <v>205</v>
      </c>
      <c r="AA102" s="433">
        <v>-20</v>
      </c>
      <c r="AB102" s="143">
        <v>100</v>
      </c>
      <c r="AC102" s="143">
        <v>100</v>
      </c>
      <c r="AD102" s="143">
        <v>100</v>
      </c>
      <c r="AE102" s="143">
        <v>100</v>
      </c>
      <c r="AF102" s="143">
        <v>0</v>
      </c>
      <c r="AG102" s="143">
        <v>30</v>
      </c>
      <c r="AH102" s="143">
        <v>60</v>
      </c>
      <c r="AI102" s="143">
        <v>100</v>
      </c>
      <c r="AJ102" s="143">
        <v>100</v>
      </c>
      <c r="AK102" s="143">
        <v>3000</v>
      </c>
      <c r="AL102" s="143">
        <v>3000</v>
      </c>
      <c r="AM102" s="143">
        <v>3000</v>
      </c>
      <c r="AN102" s="143">
        <v>10</v>
      </c>
      <c r="AO102" s="143">
        <v>3000</v>
      </c>
    </row>
    <row r="103" s="3" customFormat="1" ht="17.5" spans="1:41">
      <c r="A103" s="34"/>
      <c r="B103" s="35"/>
      <c r="C103" s="49"/>
      <c r="D103" s="36"/>
      <c r="E103" s="37" t="s">
        <v>280</v>
      </c>
      <c r="F103" s="37" t="s">
        <v>281</v>
      </c>
      <c r="G103" s="232"/>
      <c r="H103" s="49">
        <v>0</v>
      </c>
      <c r="I103" s="49">
        <v>1</v>
      </c>
      <c r="J103" s="49">
        <v>0</v>
      </c>
      <c r="K103" s="49">
        <v>0</v>
      </c>
      <c r="L103" s="49">
        <v>0</v>
      </c>
      <c r="M103" s="49">
        <v>0</v>
      </c>
      <c r="N103" s="49">
        <v>0</v>
      </c>
      <c r="O103" s="49">
        <v>0</v>
      </c>
      <c r="P103" s="49">
        <v>0</v>
      </c>
      <c r="Q103" s="49">
        <v>0</v>
      </c>
      <c r="R103" s="49">
        <f>H103+I103*2+J103*4+K103*8+L103*16+M103*32+N103*64+O103*128+P103*256+Q103*512</f>
        <v>2</v>
      </c>
      <c r="S103" s="148" t="s">
        <v>181</v>
      </c>
      <c r="T103" s="148" t="s">
        <v>181</v>
      </c>
      <c r="U103" s="148" t="s">
        <v>181</v>
      </c>
      <c r="V103" s="148" t="s">
        <v>181</v>
      </c>
      <c r="W103" s="148" t="s">
        <v>181</v>
      </c>
      <c r="X103" s="148" t="s">
        <v>181</v>
      </c>
      <c r="Y103" s="148" t="s">
        <v>181</v>
      </c>
      <c r="Z103" s="148" t="s">
        <v>181</v>
      </c>
      <c r="AA103" s="433" t="s">
        <v>181</v>
      </c>
      <c r="AB103" s="148" t="s">
        <v>181</v>
      </c>
      <c r="AC103" s="148" t="s">
        <v>181</v>
      </c>
      <c r="AD103" s="148" t="s">
        <v>181</v>
      </c>
      <c r="AE103" s="148" t="s">
        <v>181</v>
      </c>
      <c r="AF103" s="148" t="s">
        <v>181</v>
      </c>
      <c r="AG103" s="148" t="s">
        <v>181</v>
      </c>
      <c r="AH103" s="148" t="s">
        <v>181</v>
      </c>
      <c r="AI103" s="148" t="s">
        <v>181</v>
      </c>
      <c r="AJ103" s="148" t="s">
        <v>181</v>
      </c>
      <c r="AK103" s="148" t="s">
        <v>181</v>
      </c>
      <c r="AL103" s="148" t="s">
        <v>181</v>
      </c>
      <c r="AM103" s="148" t="s">
        <v>181</v>
      </c>
      <c r="AN103" s="148" t="s">
        <v>181</v>
      </c>
      <c r="AO103" s="148">
        <v>3000</v>
      </c>
    </row>
    <row r="104" customFormat="1" ht="17.5" spans="1:41">
      <c r="A104" s="59">
        <f>A88</f>
        <v>608</v>
      </c>
      <c r="B104" s="58" t="s">
        <v>175</v>
      </c>
      <c r="C104" s="119" t="s">
        <v>284</v>
      </c>
      <c r="D104" s="60" t="s">
        <v>109</v>
      </c>
      <c r="E104" s="61" t="s">
        <v>280</v>
      </c>
      <c r="F104" s="61" t="s">
        <v>284</v>
      </c>
      <c r="G104" s="424"/>
      <c r="H104" s="21">
        <v>0</v>
      </c>
      <c r="I104" s="21">
        <v>1</v>
      </c>
      <c r="J104" s="21">
        <v>0</v>
      </c>
      <c r="K104" s="21">
        <v>0</v>
      </c>
      <c r="L104" s="21">
        <v>0</v>
      </c>
      <c r="M104" s="21">
        <v>0</v>
      </c>
      <c r="N104" s="21">
        <v>0</v>
      </c>
      <c r="O104" s="21">
        <v>0</v>
      </c>
      <c r="P104" s="21">
        <v>0</v>
      </c>
      <c r="Q104" s="21">
        <v>0</v>
      </c>
      <c r="R104" s="21">
        <f>H104+I104*2+J104*4+K104*8+L104*16+M104*32+N104*64+O104*128+P104*256+Q104*512</f>
        <v>2</v>
      </c>
      <c r="S104" s="143">
        <v>100</v>
      </c>
      <c r="T104" s="143">
        <v>100</v>
      </c>
      <c r="U104" s="143">
        <v>253</v>
      </c>
      <c r="V104" s="143">
        <v>260</v>
      </c>
      <c r="W104" s="143">
        <v>20</v>
      </c>
      <c r="X104" s="143">
        <v>600</v>
      </c>
      <c r="Y104" s="143">
        <v>2100</v>
      </c>
      <c r="Z104" s="143">
        <v>2050</v>
      </c>
      <c r="AA104" s="433">
        <v>-20</v>
      </c>
      <c r="AB104" s="143">
        <v>100</v>
      </c>
      <c r="AC104" s="143">
        <v>100</v>
      </c>
      <c r="AD104" s="143">
        <v>100</v>
      </c>
      <c r="AE104" s="143">
        <v>100</v>
      </c>
      <c r="AF104" s="143">
        <v>0</v>
      </c>
      <c r="AG104" s="143">
        <v>30</v>
      </c>
      <c r="AH104" s="143">
        <v>60</v>
      </c>
      <c r="AI104" s="143">
        <v>100</v>
      </c>
      <c r="AJ104" s="143">
        <v>100</v>
      </c>
      <c r="AK104" s="143">
        <v>3000</v>
      </c>
      <c r="AL104" s="143">
        <v>3000</v>
      </c>
      <c r="AM104" s="143">
        <v>3000</v>
      </c>
      <c r="AN104" s="143">
        <v>10</v>
      </c>
      <c r="AO104" s="143">
        <v>3000</v>
      </c>
    </row>
    <row r="105" s="3" customFormat="1" ht="17.5" spans="1:41">
      <c r="A105" s="34"/>
      <c r="B105" s="35"/>
      <c r="C105" s="49"/>
      <c r="D105" s="36"/>
      <c r="E105" s="37" t="s">
        <v>285</v>
      </c>
      <c r="F105" s="37" t="s">
        <v>286</v>
      </c>
      <c r="G105" s="232"/>
      <c r="H105" s="49">
        <v>0</v>
      </c>
      <c r="I105" s="49">
        <v>1</v>
      </c>
      <c r="J105" s="49">
        <v>0</v>
      </c>
      <c r="K105" s="49">
        <v>0</v>
      </c>
      <c r="L105" s="49">
        <v>0</v>
      </c>
      <c r="M105" s="49">
        <v>0</v>
      </c>
      <c r="N105" s="49">
        <v>0</v>
      </c>
      <c r="O105" s="49">
        <v>0</v>
      </c>
      <c r="P105" s="49">
        <v>0</v>
      </c>
      <c r="Q105" s="49">
        <v>0</v>
      </c>
      <c r="R105" s="49">
        <f>H105+I105*2+J105*4+K105*8+L105*16+M105*32+N105*64+O105*128+P105*256+Q105*512</f>
        <v>2</v>
      </c>
      <c r="S105" s="148">
        <v>100</v>
      </c>
      <c r="T105" s="148">
        <v>100</v>
      </c>
      <c r="U105" s="148">
        <v>253</v>
      </c>
      <c r="V105" s="148">
        <v>260</v>
      </c>
      <c r="W105" s="148">
        <v>20</v>
      </c>
      <c r="X105" s="148">
        <v>600</v>
      </c>
      <c r="Y105" s="148">
        <v>210</v>
      </c>
      <c r="Z105" s="148">
        <v>205</v>
      </c>
      <c r="AA105" s="433">
        <v>-20</v>
      </c>
      <c r="AB105" s="148">
        <v>100</v>
      </c>
      <c r="AC105" s="148">
        <v>100</v>
      </c>
      <c r="AD105" s="148">
        <v>100</v>
      </c>
      <c r="AE105" s="148">
        <v>100</v>
      </c>
      <c r="AF105" s="148">
        <v>0</v>
      </c>
      <c r="AG105" s="148">
        <v>30</v>
      </c>
      <c r="AH105" s="148">
        <v>60</v>
      </c>
      <c r="AI105" s="148">
        <v>100</v>
      </c>
      <c r="AJ105" s="148">
        <v>100</v>
      </c>
      <c r="AK105" s="148">
        <v>3000</v>
      </c>
      <c r="AL105" s="148">
        <v>3000</v>
      </c>
      <c r="AM105" s="148">
        <v>3000</v>
      </c>
      <c r="AN105" s="148">
        <v>10</v>
      </c>
      <c r="AO105" s="148">
        <v>3000</v>
      </c>
    </row>
    <row r="106" customFormat="1" ht="17.5" spans="1:41">
      <c r="A106" s="31">
        <f>A86</f>
        <v>608</v>
      </c>
      <c r="B106" s="40" t="s">
        <v>175</v>
      </c>
      <c r="C106" s="31" t="s">
        <v>284</v>
      </c>
      <c r="D106" s="41" t="s">
        <v>120</v>
      </c>
      <c r="E106" s="42" t="s">
        <v>285</v>
      </c>
      <c r="F106" s="42" t="s">
        <v>286</v>
      </c>
      <c r="G106" s="424"/>
      <c r="H106" s="21">
        <v>0</v>
      </c>
      <c r="I106" s="21">
        <v>1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21">
        <v>0</v>
      </c>
      <c r="R106" s="21">
        <f t="shared" ref="R106:R118" si="7">H106+I106*2+J106*4+K106*8+L106*16+M106*32+N106*64+O106*128+P106*256+Q106*512</f>
        <v>2</v>
      </c>
      <c r="S106" s="143">
        <v>100</v>
      </c>
      <c r="T106" s="143">
        <v>100</v>
      </c>
      <c r="U106" s="143">
        <v>253</v>
      </c>
      <c r="V106" s="143">
        <v>260</v>
      </c>
      <c r="W106" s="143">
        <v>20</v>
      </c>
      <c r="X106" s="143">
        <v>600</v>
      </c>
      <c r="Y106" s="143">
        <v>210</v>
      </c>
      <c r="Z106" s="143">
        <v>205</v>
      </c>
      <c r="AA106" s="433">
        <v>-20</v>
      </c>
      <c r="AB106" s="143">
        <v>100</v>
      </c>
      <c r="AC106" s="143">
        <v>100</v>
      </c>
      <c r="AD106" s="143">
        <v>100</v>
      </c>
      <c r="AE106" s="143">
        <v>100</v>
      </c>
      <c r="AF106" s="143">
        <v>0</v>
      </c>
      <c r="AG106" s="143">
        <v>30</v>
      </c>
      <c r="AH106" s="143">
        <v>60</v>
      </c>
      <c r="AI106" s="143">
        <v>100</v>
      </c>
      <c r="AJ106" s="143">
        <v>100</v>
      </c>
      <c r="AK106" s="143">
        <v>3000</v>
      </c>
      <c r="AL106" s="143">
        <v>3000</v>
      </c>
      <c r="AM106" s="143">
        <v>3000</v>
      </c>
      <c r="AN106" s="143">
        <v>10</v>
      </c>
      <c r="AO106" s="143">
        <v>3000</v>
      </c>
    </row>
    <row r="107" s="3" customFormat="1" ht="17.5" spans="1:41">
      <c r="A107" s="34"/>
      <c r="B107" s="35"/>
      <c r="C107" s="49"/>
      <c r="D107" s="36"/>
      <c r="E107" s="37"/>
      <c r="F107" s="37"/>
      <c r="G107" s="232"/>
      <c r="H107" s="49"/>
      <c r="I107" s="49"/>
      <c r="J107" s="49"/>
      <c r="K107" s="49"/>
      <c r="L107" s="49"/>
      <c r="M107" s="49"/>
      <c r="N107" s="49"/>
      <c r="O107" s="49"/>
      <c r="P107" s="49"/>
      <c r="Q107" s="49">
        <v>0</v>
      </c>
      <c r="R107" s="49"/>
      <c r="S107" s="148"/>
      <c r="T107" s="148"/>
      <c r="U107" s="148"/>
      <c r="V107" s="148"/>
      <c r="W107" s="148"/>
      <c r="X107" s="148"/>
      <c r="Y107" s="148"/>
      <c r="Z107" s="148"/>
      <c r="AA107" s="433"/>
      <c r="AB107" s="148"/>
      <c r="AC107" s="148"/>
      <c r="AD107" s="148"/>
      <c r="AE107" s="148"/>
      <c r="AF107" s="148"/>
      <c r="AG107" s="148"/>
      <c r="AH107" s="148"/>
      <c r="AI107" s="148"/>
      <c r="AJ107" s="148"/>
      <c r="AK107" s="148"/>
      <c r="AL107" s="148"/>
      <c r="AM107" s="148"/>
      <c r="AN107" s="148"/>
      <c r="AO107" s="148">
        <v>3000</v>
      </c>
    </row>
    <row r="108" customFormat="1" ht="17.5" spans="1:41">
      <c r="A108" s="31">
        <f>A88</f>
        <v>608</v>
      </c>
      <c r="B108" s="40"/>
      <c r="C108" s="31" t="s">
        <v>284</v>
      </c>
      <c r="D108" s="41" t="s">
        <v>126</v>
      </c>
      <c r="E108" s="42" t="s">
        <v>288</v>
      </c>
      <c r="F108" s="42" t="s">
        <v>289</v>
      </c>
      <c r="G108" s="424"/>
      <c r="H108" s="21"/>
      <c r="I108" s="21"/>
      <c r="J108" s="21"/>
      <c r="K108" s="21"/>
      <c r="L108" s="21"/>
      <c r="M108" s="21"/>
      <c r="N108" s="21"/>
      <c r="O108" s="21"/>
      <c r="P108" s="21"/>
      <c r="Q108" s="21">
        <v>0</v>
      </c>
      <c r="R108" s="21"/>
      <c r="S108" s="143"/>
      <c r="T108" s="143"/>
      <c r="U108" s="143"/>
      <c r="V108" s="143"/>
      <c r="W108" s="143"/>
      <c r="X108" s="143"/>
      <c r="Y108" s="143"/>
      <c r="Z108" s="143"/>
      <c r="AA108" s="433"/>
      <c r="AB108" s="143"/>
      <c r="AC108" s="143"/>
      <c r="AD108" s="143"/>
      <c r="AE108" s="143"/>
      <c r="AF108" s="143"/>
      <c r="AG108" s="143"/>
      <c r="AH108" s="143"/>
      <c r="AI108" s="143"/>
      <c r="AJ108" s="143"/>
      <c r="AK108" s="143"/>
      <c r="AL108" s="143"/>
      <c r="AM108" s="143"/>
      <c r="AN108" s="143"/>
      <c r="AO108" s="143">
        <v>3000</v>
      </c>
    </row>
    <row r="109" s="3" customFormat="1" ht="17.5" spans="1:41">
      <c r="A109" s="34"/>
      <c r="B109" s="35"/>
      <c r="C109" s="49"/>
      <c r="D109" s="36"/>
      <c r="E109" s="37" t="s">
        <v>290</v>
      </c>
      <c r="F109" s="37" t="s">
        <v>291</v>
      </c>
      <c r="G109" s="232"/>
      <c r="H109" s="49">
        <v>0</v>
      </c>
      <c r="I109" s="49">
        <v>1</v>
      </c>
      <c r="J109" s="49">
        <v>0</v>
      </c>
      <c r="K109" s="49">
        <v>0</v>
      </c>
      <c r="L109" s="49">
        <v>0</v>
      </c>
      <c r="M109" s="49">
        <v>0</v>
      </c>
      <c r="N109" s="49">
        <v>0</v>
      </c>
      <c r="O109" s="49">
        <v>0</v>
      </c>
      <c r="P109" s="49">
        <v>0</v>
      </c>
      <c r="Q109" s="49">
        <v>0</v>
      </c>
      <c r="R109" s="49">
        <f t="shared" si="7"/>
        <v>2</v>
      </c>
      <c r="S109" s="148" t="s">
        <v>181</v>
      </c>
      <c r="T109" s="148" t="s">
        <v>181</v>
      </c>
      <c r="U109" s="148" t="s">
        <v>181</v>
      </c>
      <c r="V109" s="148" t="s">
        <v>181</v>
      </c>
      <c r="W109" s="148" t="s">
        <v>181</v>
      </c>
      <c r="X109" s="148" t="s">
        <v>181</v>
      </c>
      <c r="Y109" s="148" t="s">
        <v>181</v>
      </c>
      <c r="Z109" s="148" t="s">
        <v>181</v>
      </c>
      <c r="AA109" s="433" t="s">
        <v>181</v>
      </c>
      <c r="AB109" s="148" t="s">
        <v>181</v>
      </c>
      <c r="AC109" s="148" t="s">
        <v>181</v>
      </c>
      <c r="AD109" s="148" t="s">
        <v>181</v>
      </c>
      <c r="AE109" s="148" t="s">
        <v>181</v>
      </c>
      <c r="AF109" s="148" t="s">
        <v>181</v>
      </c>
      <c r="AG109" s="148" t="s">
        <v>181</v>
      </c>
      <c r="AH109" s="148" t="s">
        <v>181</v>
      </c>
      <c r="AI109" s="148" t="s">
        <v>181</v>
      </c>
      <c r="AJ109" s="148" t="s">
        <v>181</v>
      </c>
      <c r="AK109" s="148" t="s">
        <v>181</v>
      </c>
      <c r="AL109" s="148" t="s">
        <v>181</v>
      </c>
      <c r="AM109" s="148" t="s">
        <v>181</v>
      </c>
      <c r="AN109" s="148" t="s">
        <v>181</v>
      </c>
      <c r="AO109" s="148">
        <v>3000</v>
      </c>
    </row>
    <row r="110" customFormat="1" ht="17.5" spans="1:41">
      <c r="A110" s="59">
        <f>A94</f>
        <v>608</v>
      </c>
      <c r="B110" s="58" t="s">
        <v>175</v>
      </c>
      <c r="C110" s="119" t="s">
        <v>284</v>
      </c>
      <c r="D110" s="60" t="s">
        <v>129</v>
      </c>
      <c r="E110" s="61" t="s">
        <v>290</v>
      </c>
      <c r="F110" s="61" t="s">
        <v>291</v>
      </c>
      <c r="G110" s="424"/>
      <c r="H110" s="21">
        <v>0</v>
      </c>
      <c r="I110" s="21">
        <v>1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21">
        <f t="shared" si="7"/>
        <v>2</v>
      </c>
      <c r="S110" s="143">
        <v>100</v>
      </c>
      <c r="T110" s="143">
        <v>100</v>
      </c>
      <c r="U110" s="143">
        <v>253</v>
      </c>
      <c r="V110" s="143">
        <v>260</v>
      </c>
      <c r="W110" s="143">
        <v>20</v>
      </c>
      <c r="X110" s="143">
        <v>600</v>
      </c>
      <c r="Y110" s="143">
        <v>2100</v>
      </c>
      <c r="Z110" s="143">
        <v>2050</v>
      </c>
      <c r="AA110" s="433">
        <v>-20</v>
      </c>
      <c r="AB110" s="143">
        <v>100</v>
      </c>
      <c r="AC110" s="143">
        <v>100</v>
      </c>
      <c r="AD110" s="143">
        <v>100</v>
      </c>
      <c r="AE110" s="143">
        <v>100</v>
      </c>
      <c r="AF110" s="143">
        <v>0</v>
      </c>
      <c r="AG110" s="143">
        <v>30</v>
      </c>
      <c r="AH110" s="143">
        <v>60</v>
      </c>
      <c r="AI110" s="143">
        <v>100</v>
      </c>
      <c r="AJ110" s="143">
        <v>100</v>
      </c>
      <c r="AK110" s="143">
        <v>3000</v>
      </c>
      <c r="AL110" s="143">
        <v>3000</v>
      </c>
      <c r="AM110" s="143">
        <v>3000</v>
      </c>
      <c r="AN110" s="143">
        <v>10</v>
      </c>
      <c r="AO110" s="143">
        <v>3000</v>
      </c>
    </row>
    <row r="111" s="3" customFormat="1" ht="17.5" spans="1:41">
      <c r="A111" s="34"/>
      <c r="B111" s="35"/>
      <c r="C111" s="49"/>
      <c r="D111" s="36"/>
      <c r="E111" s="37" t="s">
        <v>280</v>
      </c>
      <c r="F111" s="37" t="s">
        <v>281</v>
      </c>
      <c r="G111" s="232"/>
      <c r="H111" s="49">
        <v>0</v>
      </c>
      <c r="I111" s="49">
        <v>1</v>
      </c>
      <c r="J111" s="49">
        <v>0</v>
      </c>
      <c r="K111" s="49">
        <v>0</v>
      </c>
      <c r="L111" s="49">
        <v>0</v>
      </c>
      <c r="M111" s="49">
        <v>0</v>
      </c>
      <c r="N111" s="49">
        <v>0</v>
      </c>
      <c r="O111" s="49">
        <v>0</v>
      </c>
      <c r="P111" s="49">
        <v>0</v>
      </c>
      <c r="Q111" s="49">
        <v>0</v>
      </c>
      <c r="R111" s="49">
        <f t="shared" si="7"/>
        <v>2</v>
      </c>
      <c r="S111" s="148" t="s">
        <v>181</v>
      </c>
      <c r="T111" s="148" t="s">
        <v>181</v>
      </c>
      <c r="U111" s="148" t="s">
        <v>181</v>
      </c>
      <c r="V111" s="148" t="s">
        <v>181</v>
      </c>
      <c r="W111" s="148" t="s">
        <v>181</v>
      </c>
      <c r="X111" s="148" t="s">
        <v>181</v>
      </c>
      <c r="Y111" s="148" t="s">
        <v>181</v>
      </c>
      <c r="Z111" s="148" t="s">
        <v>181</v>
      </c>
      <c r="AA111" s="433" t="s">
        <v>181</v>
      </c>
      <c r="AB111" s="148" t="s">
        <v>181</v>
      </c>
      <c r="AC111" s="148" t="s">
        <v>181</v>
      </c>
      <c r="AD111" s="148" t="s">
        <v>181</v>
      </c>
      <c r="AE111" s="148" t="s">
        <v>181</v>
      </c>
      <c r="AF111" s="148" t="s">
        <v>181</v>
      </c>
      <c r="AG111" s="148" t="s">
        <v>181</v>
      </c>
      <c r="AH111" s="148" t="s">
        <v>181</v>
      </c>
      <c r="AI111" s="148" t="s">
        <v>181</v>
      </c>
      <c r="AJ111" s="148" t="s">
        <v>181</v>
      </c>
      <c r="AK111" s="148" t="s">
        <v>181</v>
      </c>
      <c r="AL111" s="148" t="s">
        <v>181</v>
      </c>
      <c r="AM111" s="148" t="s">
        <v>181</v>
      </c>
      <c r="AN111" s="148" t="s">
        <v>181</v>
      </c>
      <c r="AO111" s="148">
        <v>3000</v>
      </c>
    </row>
    <row r="112" customFormat="1" ht="17.5" spans="1:41">
      <c r="A112" s="120">
        <f>A4</f>
        <v>608</v>
      </c>
      <c r="B112" s="121" t="s">
        <v>175</v>
      </c>
      <c r="C112" s="122" t="s">
        <v>284</v>
      </c>
      <c r="D112" s="123" t="s">
        <v>132</v>
      </c>
      <c r="E112" s="124" t="s">
        <v>292</v>
      </c>
      <c r="F112" s="124" t="s">
        <v>680</v>
      </c>
      <c r="G112" s="443"/>
      <c r="H112" s="85">
        <v>0</v>
      </c>
      <c r="I112" s="85">
        <v>1</v>
      </c>
      <c r="J112" s="85">
        <v>0</v>
      </c>
      <c r="K112" s="85">
        <v>0</v>
      </c>
      <c r="L112" s="85">
        <v>0</v>
      </c>
      <c r="M112" s="85">
        <v>0</v>
      </c>
      <c r="N112" s="85">
        <v>0</v>
      </c>
      <c r="O112" s="85">
        <v>0</v>
      </c>
      <c r="P112" s="85">
        <v>0</v>
      </c>
      <c r="Q112" s="85">
        <v>0</v>
      </c>
      <c r="R112" s="85">
        <f t="shared" si="7"/>
        <v>2</v>
      </c>
      <c r="S112" s="237">
        <v>100</v>
      </c>
      <c r="T112" s="237">
        <v>100</v>
      </c>
      <c r="U112" s="237">
        <v>253</v>
      </c>
      <c r="V112" s="237">
        <v>260</v>
      </c>
      <c r="W112" s="237">
        <v>20</v>
      </c>
      <c r="X112" s="237">
        <v>600</v>
      </c>
      <c r="Y112" s="237">
        <v>2100</v>
      </c>
      <c r="Z112" s="237">
        <v>2050</v>
      </c>
      <c r="AA112" s="237">
        <v>-20</v>
      </c>
      <c r="AB112" s="237">
        <v>100</v>
      </c>
      <c r="AC112" s="237">
        <v>100</v>
      </c>
      <c r="AD112" s="237">
        <v>100</v>
      </c>
      <c r="AE112" s="237">
        <v>100</v>
      </c>
      <c r="AF112" s="237">
        <v>0</v>
      </c>
      <c r="AG112" s="237">
        <v>30</v>
      </c>
      <c r="AH112" s="237">
        <v>60</v>
      </c>
      <c r="AI112" s="237">
        <v>100</v>
      </c>
      <c r="AJ112" s="237">
        <v>100</v>
      </c>
      <c r="AK112" s="237">
        <v>3000</v>
      </c>
      <c r="AL112" s="237">
        <v>3000</v>
      </c>
      <c r="AM112" s="237">
        <v>3000</v>
      </c>
      <c r="AN112" s="237">
        <v>10</v>
      </c>
      <c r="AO112" s="237">
        <v>3000</v>
      </c>
    </row>
    <row r="113" s="3" customFormat="1" ht="17.5" spans="1:41">
      <c r="A113" s="34"/>
      <c r="B113" s="35"/>
      <c r="C113" s="49"/>
      <c r="D113" s="36"/>
      <c r="E113" s="37"/>
      <c r="F113" s="37"/>
      <c r="G113" s="232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148"/>
      <c r="T113" s="148"/>
      <c r="U113" s="148"/>
      <c r="V113" s="148"/>
      <c r="W113" s="148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/>
      <c r="AH113" s="148"/>
      <c r="AI113" s="148"/>
      <c r="AJ113" s="148"/>
      <c r="AK113" s="148"/>
      <c r="AL113" s="148"/>
      <c r="AM113" s="148"/>
      <c r="AN113" s="148"/>
      <c r="AO113" s="148"/>
    </row>
    <row r="114" customFormat="1" ht="17.5" spans="1:41">
      <c r="A114" s="120">
        <f>A4</f>
        <v>608</v>
      </c>
      <c r="B114" s="121"/>
      <c r="C114" s="122" t="s">
        <v>284</v>
      </c>
      <c r="D114" s="123" t="s">
        <v>135</v>
      </c>
      <c r="E114" s="124" t="s">
        <v>294</v>
      </c>
      <c r="F114" s="124" t="s">
        <v>681</v>
      </c>
      <c r="G114" s="443"/>
      <c r="H114" s="85"/>
      <c r="I114" s="85"/>
      <c r="J114" s="85"/>
      <c r="K114" s="85"/>
      <c r="L114" s="85"/>
      <c r="M114" s="85"/>
      <c r="N114" s="85"/>
      <c r="O114" s="85"/>
      <c r="P114" s="85"/>
      <c r="Q114" s="85"/>
      <c r="R114" s="85"/>
      <c r="S114" s="237"/>
      <c r="T114" s="237"/>
      <c r="U114" s="237"/>
      <c r="V114" s="237"/>
      <c r="W114" s="237"/>
      <c r="X114" s="237"/>
      <c r="Y114" s="237"/>
      <c r="Z114" s="237"/>
      <c r="AA114" s="237"/>
      <c r="AB114" s="237"/>
      <c r="AC114" s="237"/>
      <c r="AD114" s="237"/>
      <c r="AE114" s="237"/>
      <c r="AF114" s="237"/>
      <c r="AG114" s="237"/>
      <c r="AH114" s="237"/>
      <c r="AI114" s="237"/>
      <c r="AJ114" s="237"/>
      <c r="AK114" s="237"/>
      <c r="AL114" s="237"/>
      <c r="AM114" s="237"/>
      <c r="AN114" s="237"/>
      <c r="AO114" s="237"/>
    </row>
    <row r="115" s="3" customFormat="1" ht="17.5" spans="1:41">
      <c r="A115" s="34"/>
      <c r="B115" s="35"/>
      <c r="C115" s="49"/>
      <c r="D115" s="36"/>
      <c r="E115" s="37" t="s">
        <v>290</v>
      </c>
      <c r="F115" s="37" t="s">
        <v>291</v>
      </c>
      <c r="G115" s="232"/>
      <c r="H115" s="49">
        <v>0</v>
      </c>
      <c r="I115" s="49">
        <v>1</v>
      </c>
      <c r="J115" s="49">
        <v>0</v>
      </c>
      <c r="K115" s="49">
        <v>0</v>
      </c>
      <c r="L115" s="49">
        <v>0</v>
      </c>
      <c r="M115" s="49">
        <v>0</v>
      </c>
      <c r="N115" s="49">
        <v>0</v>
      </c>
      <c r="O115" s="49">
        <v>0</v>
      </c>
      <c r="P115" s="49">
        <v>0</v>
      </c>
      <c r="Q115" s="49">
        <v>0</v>
      </c>
      <c r="R115" s="49">
        <f>H115+I115*2+J115*4+K115*8+L115*16+M115*32+N115*64+O115*128+P115*256+Q115*512</f>
        <v>2</v>
      </c>
      <c r="S115" s="148" t="s">
        <v>181</v>
      </c>
      <c r="T115" s="148" t="s">
        <v>181</v>
      </c>
      <c r="U115" s="148" t="s">
        <v>181</v>
      </c>
      <c r="V115" s="148" t="s">
        <v>181</v>
      </c>
      <c r="W115" s="148" t="s">
        <v>181</v>
      </c>
      <c r="X115" s="148" t="s">
        <v>181</v>
      </c>
      <c r="Y115" s="148" t="s">
        <v>181</v>
      </c>
      <c r="Z115" s="148" t="s">
        <v>181</v>
      </c>
      <c r="AA115" s="433" t="s">
        <v>181</v>
      </c>
      <c r="AB115" s="148" t="s">
        <v>181</v>
      </c>
      <c r="AC115" s="148" t="s">
        <v>181</v>
      </c>
      <c r="AD115" s="148" t="s">
        <v>181</v>
      </c>
      <c r="AE115" s="148" t="s">
        <v>181</v>
      </c>
      <c r="AF115" s="148" t="s">
        <v>181</v>
      </c>
      <c r="AG115" s="148" t="s">
        <v>181</v>
      </c>
      <c r="AH115" s="148" t="s">
        <v>181</v>
      </c>
      <c r="AI115" s="148" t="s">
        <v>181</v>
      </c>
      <c r="AJ115" s="148" t="s">
        <v>181</v>
      </c>
      <c r="AK115" s="148" t="s">
        <v>181</v>
      </c>
      <c r="AL115" s="148" t="s">
        <v>181</v>
      </c>
      <c r="AM115" s="148" t="s">
        <v>181</v>
      </c>
      <c r="AN115" s="148" t="s">
        <v>181</v>
      </c>
      <c r="AO115" s="148">
        <v>3000</v>
      </c>
    </row>
    <row r="116" customFormat="1" ht="17.5" spans="1:41">
      <c r="A116" s="120">
        <f>A4</f>
        <v>608</v>
      </c>
      <c r="B116" s="121" t="s">
        <v>175</v>
      </c>
      <c r="C116" s="122" t="s">
        <v>284</v>
      </c>
      <c r="D116" s="123" t="s">
        <v>138</v>
      </c>
      <c r="E116" s="124" t="s">
        <v>296</v>
      </c>
      <c r="F116" s="124" t="s">
        <v>1070</v>
      </c>
      <c r="G116" s="443"/>
      <c r="H116" s="85">
        <v>0</v>
      </c>
      <c r="I116" s="85">
        <v>1</v>
      </c>
      <c r="J116" s="85">
        <v>0</v>
      </c>
      <c r="K116" s="85">
        <v>0</v>
      </c>
      <c r="L116" s="85">
        <v>0</v>
      </c>
      <c r="M116" s="85">
        <v>0</v>
      </c>
      <c r="N116" s="85">
        <v>0</v>
      </c>
      <c r="O116" s="85">
        <v>0</v>
      </c>
      <c r="P116" s="85">
        <v>0</v>
      </c>
      <c r="Q116" s="85">
        <v>0</v>
      </c>
      <c r="R116" s="85">
        <f t="shared" si="7"/>
        <v>2</v>
      </c>
      <c r="S116" s="237">
        <v>100</v>
      </c>
      <c r="T116" s="237">
        <v>100</v>
      </c>
      <c r="U116" s="237">
        <v>253</v>
      </c>
      <c r="V116" s="237">
        <v>260</v>
      </c>
      <c r="W116" s="237">
        <v>20</v>
      </c>
      <c r="X116" s="237">
        <v>600</v>
      </c>
      <c r="Y116" s="237">
        <v>2100</v>
      </c>
      <c r="Z116" s="237">
        <v>2050</v>
      </c>
      <c r="AA116" s="237">
        <v>-20</v>
      </c>
      <c r="AB116" s="237">
        <v>100</v>
      </c>
      <c r="AC116" s="237">
        <v>100</v>
      </c>
      <c r="AD116" s="237">
        <v>100</v>
      </c>
      <c r="AE116" s="237">
        <v>100</v>
      </c>
      <c r="AF116" s="237">
        <v>0</v>
      </c>
      <c r="AG116" s="237">
        <v>30</v>
      </c>
      <c r="AH116" s="237">
        <v>60</v>
      </c>
      <c r="AI116" s="237">
        <v>100</v>
      </c>
      <c r="AJ116" s="237">
        <v>100</v>
      </c>
      <c r="AK116" s="237">
        <v>3000</v>
      </c>
      <c r="AL116" s="237">
        <v>3000</v>
      </c>
      <c r="AM116" s="237">
        <v>3000</v>
      </c>
      <c r="AN116" s="237">
        <v>10</v>
      </c>
      <c r="AO116" s="237">
        <v>3000</v>
      </c>
    </row>
    <row r="117" s="13" customFormat="1" ht="17.5" spans="1:41">
      <c r="A117" s="127"/>
      <c r="B117" s="128"/>
      <c r="C117" s="127"/>
      <c r="D117" s="129"/>
      <c r="E117" s="130" t="s">
        <v>298</v>
      </c>
      <c r="F117" s="130" t="s">
        <v>299</v>
      </c>
      <c r="H117" s="17">
        <v>0</v>
      </c>
      <c r="I117" s="17">
        <v>1</v>
      </c>
      <c r="J117" s="17">
        <v>0</v>
      </c>
      <c r="K117" s="17">
        <v>0</v>
      </c>
      <c r="L117" s="17">
        <v>0</v>
      </c>
      <c r="M117" s="17">
        <v>0</v>
      </c>
      <c r="N117" s="17">
        <v>1</v>
      </c>
      <c r="O117" s="17">
        <v>0</v>
      </c>
      <c r="P117" s="17">
        <v>0</v>
      </c>
      <c r="Q117" s="17">
        <v>0</v>
      </c>
      <c r="R117" s="17">
        <f t="shared" si="7"/>
        <v>66</v>
      </c>
      <c r="S117" s="329" t="s">
        <v>181</v>
      </c>
      <c r="T117" s="329" t="s">
        <v>181</v>
      </c>
      <c r="U117" s="329" t="s">
        <v>181</v>
      </c>
      <c r="V117" s="329" t="s">
        <v>181</v>
      </c>
      <c r="W117" s="329" t="s">
        <v>181</v>
      </c>
      <c r="X117" s="329" t="s">
        <v>181</v>
      </c>
      <c r="Y117" s="329" t="s">
        <v>181</v>
      </c>
      <c r="Z117" s="329" t="s">
        <v>181</v>
      </c>
      <c r="AA117" s="434" t="s">
        <v>181</v>
      </c>
      <c r="AB117" s="329" t="s">
        <v>181</v>
      </c>
      <c r="AC117" s="329" t="s">
        <v>181</v>
      </c>
      <c r="AD117" s="329" t="s">
        <v>181</v>
      </c>
      <c r="AE117" s="329" t="s">
        <v>181</v>
      </c>
      <c r="AF117" s="329" t="s">
        <v>181</v>
      </c>
      <c r="AG117" s="329" t="s">
        <v>181</v>
      </c>
      <c r="AH117" s="329" t="s">
        <v>181</v>
      </c>
      <c r="AI117" s="329" t="s">
        <v>181</v>
      </c>
      <c r="AJ117" s="329" t="s">
        <v>181</v>
      </c>
      <c r="AK117" s="329" t="s">
        <v>181</v>
      </c>
      <c r="AL117" s="329" t="s">
        <v>181</v>
      </c>
      <c r="AM117" s="329" t="s">
        <v>181</v>
      </c>
      <c r="AN117" s="329" t="s">
        <v>181</v>
      </c>
      <c r="AO117" s="329">
        <v>3000</v>
      </c>
    </row>
    <row r="118" customFormat="1" ht="17.5" spans="1:41">
      <c r="A118" s="31">
        <f>A106</f>
        <v>608</v>
      </c>
      <c r="B118" s="40" t="s">
        <v>301</v>
      </c>
      <c r="C118" s="31" t="s">
        <v>302</v>
      </c>
      <c r="D118" s="41" t="s">
        <v>109</v>
      </c>
      <c r="E118" s="42" t="s">
        <v>298</v>
      </c>
      <c r="F118" s="42" t="s">
        <v>299</v>
      </c>
      <c r="G118" s="424"/>
      <c r="H118" s="21">
        <v>0</v>
      </c>
      <c r="I118" s="21">
        <v>1</v>
      </c>
      <c r="J118" s="21">
        <v>0</v>
      </c>
      <c r="K118" s="21">
        <v>0</v>
      </c>
      <c r="L118" s="21">
        <v>0</v>
      </c>
      <c r="M118" s="21">
        <v>0</v>
      </c>
      <c r="N118" s="21">
        <v>1</v>
      </c>
      <c r="O118" s="21">
        <v>0</v>
      </c>
      <c r="P118" s="21">
        <v>0</v>
      </c>
      <c r="Q118" s="21">
        <v>0</v>
      </c>
      <c r="R118" s="21">
        <f t="shared" si="7"/>
        <v>66</v>
      </c>
      <c r="S118" s="143">
        <v>100</v>
      </c>
      <c r="T118" s="143">
        <v>100</v>
      </c>
      <c r="U118" s="143">
        <v>253</v>
      </c>
      <c r="V118" s="143">
        <v>260</v>
      </c>
      <c r="W118" s="143">
        <v>20</v>
      </c>
      <c r="X118" s="143">
        <v>600</v>
      </c>
      <c r="Y118" s="143">
        <v>210</v>
      </c>
      <c r="Z118" s="143">
        <v>205</v>
      </c>
      <c r="AA118" s="433">
        <v>-20</v>
      </c>
      <c r="AB118" s="143">
        <v>100</v>
      </c>
      <c r="AC118" s="143">
        <v>100</v>
      </c>
      <c r="AD118" s="143">
        <v>100</v>
      </c>
      <c r="AE118" s="143">
        <v>100</v>
      </c>
      <c r="AF118" s="143">
        <v>0</v>
      </c>
      <c r="AG118" s="143">
        <v>30</v>
      </c>
      <c r="AH118" s="143">
        <v>60</v>
      </c>
      <c r="AI118" s="143">
        <v>100</v>
      </c>
      <c r="AJ118" s="143">
        <v>100</v>
      </c>
      <c r="AK118" s="143">
        <v>3000</v>
      </c>
      <c r="AL118" s="143">
        <v>3000</v>
      </c>
      <c r="AM118" s="143">
        <v>3000</v>
      </c>
      <c r="AN118" s="143">
        <v>10</v>
      </c>
      <c r="AO118" s="143">
        <v>3000</v>
      </c>
    </row>
    <row r="119" s="14" customFormat="1" ht="17.5" spans="1:41">
      <c r="A119" s="132"/>
      <c r="B119" s="128"/>
      <c r="C119" s="127"/>
      <c r="D119" s="129"/>
      <c r="E119" s="130"/>
      <c r="F119" s="130"/>
      <c r="G119" s="444"/>
      <c r="H119" s="133"/>
      <c r="I119" s="133"/>
      <c r="J119" s="133"/>
      <c r="K119" s="133"/>
      <c r="L119" s="133"/>
      <c r="M119" s="133"/>
      <c r="N119" s="133"/>
      <c r="O119" s="133"/>
      <c r="P119" s="133"/>
      <c r="Q119" s="133">
        <v>0</v>
      </c>
      <c r="R119" s="133"/>
      <c r="S119" s="256"/>
      <c r="T119" s="256"/>
      <c r="U119" s="256"/>
      <c r="V119" s="256"/>
      <c r="W119" s="256"/>
      <c r="X119" s="256"/>
      <c r="Y119" s="256"/>
      <c r="Z119" s="256"/>
      <c r="AA119" s="433"/>
      <c r="AB119" s="256"/>
      <c r="AC119" s="256"/>
      <c r="AD119" s="256"/>
      <c r="AE119" s="256"/>
      <c r="AF119" s="256"/>
      <c r="AG119" s="256"/>
      <c r="AH119" s="256"/>
      <c r="AI119" s="256"/>
      <c r="AJ119" s="256"/>
      <c r="AK119" s="256"/>
      <c r="AL119" s="256"/>
      <c r="AM119" s="256"/>
      <c r="AN119" s="256"/>
      <c r="AO119" s="329">
        <v>3000</v>
      </c>
    </row>
    <row r="120" customFormat="1" ht="17.5" spans="1:41">
      <c r="A120" s="48">
        <f>A108</f>
        <v>608</v>
      </c>
      <c r="B120" s="40"/>
      <c r="C120" s="31" t="s">
        <v>302</v>
      </c>
      <c r="D120" s="41" t="s">
        <v>120</v>
      </c>
      <c r="E120" s="42" t="s">
        <v>303</v>
      </c>
      <c r="F120" s="42" t="s">
        <v>304</v>
      </c>
      <c r="G120" s="424"/>
      <c r="H120" s="21"/>
      <c r="I120" s="21"/>
      <c r="J120" s="21"/>
      <c r="K120" s="21"/>
      <c r="L120" s="21"/>
      <c r="M120" s="21"/>
      <c r="N120" s="21"/>
      <c r="O120" s="21"/>
      <c r="P120" s="21"/>
      <c r="Q120" s="21">
        <v>0</v>
      </c>
      <c r="R120" s="21"/>
      <c r="S120" s="143"/>
      <c r="T120" s="143"/>
      <c r="U120" s="143"/>
      <c r="V120" s="143"/>
      <c r="W120" s="143"/>
      <c r="X120" s="143"/>
      <c r="Y120" s="143"/>
      <c r="Z120" s="143"/>
      <c r="AA120" s="433"/>
      <c r="AB120" s="143"/>
      <c r="AC120" s="143"/>
      <c r="AD120" s="143"/>
      <c r="AE120" s="143"/>
      <c r="AF120" s="143"/>
      <c r="AG120" s="143"/>
      <c r="AH120" s="143"/>
      <c r="AI120" s="143"/>
      <c r="AJ120" s="143"/>
      <c r="AK120" s="143"/>
      <c r="AL120" s="143"/>
      <c r="AM120" s="143"/>
      <c r="AN120" s="143"/>
      <c r="AO120" s="143">
        <v>3000</v>
      </c>
    </row>
    <row r="121" s="14" customFormat="1" ht="17.5" spans="1:41">
      <c r="A121" s="132"/>
      <c r="B121" s="128"/>
      <c r="C121" s="127"/>
      <c r="D121" s="129"/>
      <c r="E121" s="130"/>
      <c r="F121" s="130"/>
      <c r="G121" s="444"/>
      <c r="H121" s="133"/>
      <c r="I121" s="133"/>
      <c r="J121" s="133"/>
      <c r="K121" s="133"/>
      <c r="L121" s="133"/>
      <c r="M121" s="133"/>
      <c r="N121" s="133"/>
      <c r="O121" s="133"/>
      <c r="P121" s="133"/>
      <c r="Q121" s="133">
        <v>0</v>
      </c>
      <c r="R121" s="133"/>
      <c r="S121" s="256"/>
      <c r="T121" s="256"/>
      <c r="U121" s="256"/>
      <c r="V121" s="256"/>
      <c r="W121" s="256"/>
      <c r="X121" s="256"/>
      <c r="Y121" s="256"/>
      <c r="Z121" s="256"/>
      <c r="AA121" s="433"/>
      <c r="AB121" s="256"/>
      <c r="AC121" s="256"/>
      <c r="AD121" s="256"/>
      <c r="AE121" s="256"/>
      <c r="AF121" s="256"/>
      <c r="AG121" s="256"/>
      <c r="AH121" s="256"/>
      <c r="AI121" s="256"/>
      <c r="AJ121" s="256"/>
      <c r="AK121" s="256"/>
      <c r="AL121" s="256"/>
      <c r="AM121" s="256"/>
      <c r="AN121" s="256"/>
      <c r="AO121" s="329">
        <v>3000</v>
      </c>
    </row>
    <row r="122" customFormat="1" ht="17.5" spans="1:41">
      <c r="A122" s="48">
        <f>A118</f>
        <v>608</v>
      </c>
      <c r="B122" s="40"/>
      <c r="C122" s="31" t="s">
        <v>302</v>
      </c>
      <c r="D122" s="41" t="s">
        <v>126</v>
      </c>
      <c r="E122" s="42" t="s">
        <v>305</v>
      </c>
      <c r="F122" s="42" t="s">
        <v>306</v>
      </c>
      <c r="G122" s="424"/>
      <c r="H122" s="21"/>
      <c r="I122" s="21"/>
      <c r="J122" s="21"/>
      <c r="K122" s="21"/>
      <c r="L122" s="21"/>
      <c r="M122" s="21"/>
      <c r="N122" s="21"/>
      <c r="O122" s="21"/>
      <c r="P122" s="21"/>
      <c r="Q122" s="21">
        <v>0</v>
      </c>
      <c r="R122" s="21"/>
      <c r="S122" s="143"/>
      <c r="T122" s="143"/>
      <c r="U122" s="143"/>
      <c r="V122" s="143"/>
      <c r="W122" s="143"/>
      <c r="X122" s="143"/>
      <c r="Y122" s="143"/>
      <c r="Z122" s="143"/>
      <c r="AA122" s="433"/>
      <c r="AB122" s="143"/>
      <c r="AC122" s="143"/>
      <c r="AD122" s="143"/>
      <c r="AE122" s="143"/>
      <c r="AF122" s="143"/>
      <c r="AG122" s="143"/>
      <c r="AH122" s="143"/>
      <c r="AI122" s="143"/>
      <c r="AJ122" s="143"/>
      <c r="AK122" s="143"/>
      <c r="AL122" s="143"/>
      <c r="AM122" s="143"/>
      <c r="AN122" s="143"/>
      <c r="AO122" s="143">
        <v>3000</v>
      </c>
    </row>
    <row r="123" s="13" customFormat="1" ht="15.6" customHeight="1" spans="1:41">
      <c r="A123" s="132"/>
      <c r="B123" s="128"/>
      <c r="C123" s="127"/>
      <c r="D123" s="129"/>
      <c r="E123" s="130" t="s">
        <v>298</v>
      </c>
      <c r="F123" s="130" t="s">
        <v>307</v>
      </c>
      <c r="G123" s="134"/>
      <c r="H123" s="17">
        <v>0</v>
      </c>
      <c r="I123" s="17">
        <v>1</v>
      </c>
      <c r="J123" s="17">
        <v>0</v>
      </c>
      <c r="K123" s="17">
        <v>0</v>
      </c>
      <c r="L123" s="17">
        <v>0</v>
      </c>
      <c r="M123" s="17">
        <v>0</v>
      </c>
      <c r="N123" s="17">
        <v>1</v>
      </c>
      <c r="O123" s="17">
        <v>0</v>
      </c>
      <c r="P123" s="17">
        <v>0</v>
      </c>
      <c r="Q123" s="17">
        <v>0</v>
      </c>
      <c r="R123" s="17">
        <f t="shared" ref="R123:R136" si="8">H123+I123*2+J123*4+K123*8+L123*16+M123*32+N123*64+O123*128+P123*256+Q123*512</f>
        <v>66</v>
      </c>
      <c r="S123" s="329" t="s">
        <v>181</v>
      </c>
      <c r="T123" s="329" t="s">
        <v>181</v>
      </c>
      <c r="U123" s="329" t="s">
        <v>181</v>
      </c>
      <c r="V123" s="329" t="s">
        <v>181</v>
      </c>
      <c r="W123" s="329" t="s">
        <v>181</v>
      </c>
      <c r="X123" s="329" t="s">
        <v>181</v>
      </c>
      <c r="Y123" s="329" t="s">
        <v>181</v>
      </c>
      <c r="Z123" s="329" t="s">
        <v>181</v>
      </c>
      <c r="AA123" s="434" t="s">
        <v>181</v>
      </c>
      <c r="AB123" s="329" t="s">
        <v>181</v>
      </c>
      <c r="AC123" s="329" t="s">
        <v>181</v>
      </c>
      <c r="AD123" s="329" t="s">
        <v>181</v>
      </c>
      <c r="AE123" s="329" t="s">
        <v>181</v>
      </c>
      <c r="AF123" s="329" t="s">
        <v>181</v>
      </c>
      <c r="AG123" s="329" t="s">
        <v>181</v>
      </c>
      <c r="AH123" s="329" t="s">
        <v>181</v>
      </c>
      <c r="AI123" s="329" t="s">
        <v>181</v>
      </c>
      <c r="AJ123" s="329" t="s">
        <v>181</v>
      </c>
      <c r="AK123" s="329" t="s">
        <v>181</v>
      </c>
      <c r="AL123" s="329" t="s">
        <v>181</v>
      </c>
      <c r="AM123" s="329" t="s">
        <v>181</v>
      </c>
      <c r="AN123" s="329" t="s">
        <v>181</v>
      </c>
      <c r="AO123" s="329">
        <v>3000</v>
      </c>
    </row>
    <row r="124" customFormat="1" ht="15.6" customHeight="1" spans="1:41">
      <c r="A124" s="48">
        <f>A118</f>
        <v>608</v>
      </c>
      <c r="B124" s="40" t="s">
        <v>301</v>
      </c>
      <c r="C124" s="31" t="s">
        <v>302</v>
      </c>
      <c r="D124" s="41" t="s">
        <v>129</v>
      </c>
      <c r="E124" s="42" t="s">
        <v>298</v>
      </c>
      <c r="F124" s="42" t="s">
        <v>307</v>
      </c>
      <c r="G124" s="424"/>
      <c r="H124" s="424">
        <v>0</v>
      </c>
      <c r="I124" s="424">
        <v>1</v>
      </c>
      <c r="J124" s="424">
        <v>0</v>
      </c>
      <c r="K124" s="424">
        <v>0</v>
      </c>
      <c r="L124" s="424">
        <v>0</v>
      </c>
      <c r="M124" s="424">
        <v>0</v>
      </c>
      <c r="N124" s="424">
        <v>1</v>
      </c>
      <c r="O124" s="424">
        <v>0</v>
      </c>
      <c r="P124" s="424">
        <v>0</v>
      </c>
      <c r="Q124" s="424">
        <v>0</v>
      </c>
      <c r="R124" s="424">
        <f t="shared" si="8"/>
        <v>66</v>
      </c>
      <c r="S124" s="143">
        <v>100</v>
      </c>
      <c r="T124" s="143">
        <v>100</v>
      </c>
      <c r="U124" s="143">
        <v>253</v>
      </c>
      <c r="V124" s="143">
        <v>260</v>
      </c>
      <c r="W124" s="143">
        <v>20</v>
      </c>
      <c r="X124" s="143">
        <v>600</v>
      </c>
      <c r="Y124" s="143">
        <v>210</v>
      </c>
      <c r="Z124" s="143">
        <v>205</v>
      </c>
      <c r="AA124" s="433">
        <v>-20</v>
      </c>
      <c r="AB124" s="143">
        <v>100</v>
      </c>
      <c r="AC124" s="143">
        <v>100</v>
      </c>
      <c r="AD124" s="143">
        <v>100</v>
      </c>
      <c r="AE124" s="143">
        <v>100</v>
      </c>
      <c r="AF124" s="143">
        <v>0</v>
      </c>
      <c r="AG124" s="143">
        <v>30</v>
      </c>
      <c r="AH124" s="143">
        <v>60</v>
      </c>
      <c r="AI124" s="143">
        <v>100</v>
      </c>
      <c r="AJ124" s="143">
        <v>100</v>
      </c>
      <c r="AK124" s="143">
        <v>3000</v>
      </c>
      <c r="AL124" s="143">
        <v>3000</v>
      </c>
      <c r="AM124" s="143">
        <v>3000</v>
      </c>
      <c r="AN124" s="143">
        <v>10</v>
      </c>
      <c r="AO124" s="143">
        <v>3000</v>
      </c>
    </row>
    <row r="125" s="2" customFormat="1" ht="17.5" spans="1:41">
      <c r="A125" s="34"/>
      <c r="B125" s="35"/>
      <c r="C125" s="34"/>
      <c r="D125" s="36"/>
      <c r="E125" s="37" t="s">
        <v>309</v>
      </c>
      <c r="F125" s="37"/>
      <c r="H125" s="180">
        <v>0</v>
      </c>
      <c r="I125" s="180">
        <v>1</v>
      </c>
      <c r="J125" s="180">
        <v>1</v>
      </c>
      <c r="K125" s="180">
        <v>0</v>
      </c>
      <c r="L125" s="180">
        <v>0</v>
      </c>
      <c r="M125" s="180">
        <v>0</v>
      </c>
      <c r="N125" s="180">
        <v>1</v>
      </c>
      <c r="O125" s="180">
        <v>0</v>
      </c>
      <c r="P125" s="180">
        <v>1</v>
      </c>
      <c r="Q125" s="180">
        <v>0</v>
      </c>
      <c r="R125" s="180">
        <f t="shared" si="8"/>
        <v>326</v>
      </c>
      <c r="S125" s="148" t="s">
        <v>181</v>
      </c>
      <c r="T125" s="148" t="s">
        <v>181</v>
      </c>
      <c r="U125" s="148" t="s">
        <v>210</v>
      </c>
      <c r="V125" s="148" t="s">
        <v>1071</v>
      </c>
      <c r="W125" s="148">
        <v>0</v>
      </c>
      <c r="X125" s="148" t="s">
        <v>181</v>
      </c>
      <c r="Y125" s="148" t="s">
        <v>181</v>
      </c>
      <c r="Z125" s="148" t="s">
        <v>181</v>
      </c>
      <c r="AA125" s="433" t="s">
        <v>181</v>
      </c>
      <c r="AB125" s="148" t="s">
        <v>181</v>
      </c>
      <c r="AC125" s="148" t="s">
        <v>181</v>
      </c>
      <c r="AD125" s="148" t="s">
        <v>181</v>
      </c>
      <c r="AE125" s="148" t="s">
        <v>181</v>
      </c>
      <c r="AF125" s="148">
        <v>0</v>
      </c>
      <c r="AG125" s="148" t="s">
        <v>181</v>
      </c>
      <c r="AH125" s="148" t="s">
        <v>181</v>
      </c>
      <c r="AI125" s="148" t="s">
        <v>181</v>
      </c>
      <c r="AJ125" s="148" t="s">
        <v>181</v>
      </c>
      <c r="AK125" s="148" t="s">
        <v>181</v>
      </c>
      <c r="AL125" s="148" t="s">
        <v>181</v>
      </c>
      <c r="AM125" s="148" t="s">
        <v>181</v>
      </c>
      <c r="AN125" s="148">
        <v>15</v>
      </c>
      <c r="AO125" s="148">
        <v>3000</v>
      </c>
    </row>
    <row r="126" customFormat="1" ht="17.5" spans="1:41">
      <c r="A126" s="31">
        <f>A118</f>
        <v>608</v>
      </c>
      <c r="B126" s="40" t="s">
        <v>314</v>
      </c>
      <c r="C126" s="31" t="s">
        <v>315</v>
      </c>
      <c r="D126" s="41" t="s">
        <v>109</v>
      </c>
      <c r="E126" s="42" t="s">
        <v>316</v>
      </c>
      <c r="F126" s="42" t="s">
        <v>317</v>
      </c>
      <c r="G126" s="424"/>
      <c r="H126" s="21">
        <v>0</v>
      </c>
      <c r="I126" s="21">
        <v>1</v>
      </c>
      <c r="J126" s="21">
        <v>1</v>
      </c>
      <c r="K126" s="21">
        <v>0</v>
      </c>
      <c r="L126" s="21">
        <v>0</v>
      </c>
      <c r="M126" s="21">
        <v>0</v>
      </c>
      <c r="N126" s="21">
        <v>1</v>
      </c>
      <c r="O126" s="21">
        <v>0</v>
      </c>
      <c r="P126" s="21">
        <v>1</v>
      </c>
      <c r="Q126" s="21">
        <v>0</v>
      </c>
      <c r="R126" s="21">
        <f t="shared" si="8"/>
        <v>326</v>
      </c>
      <c r="S126" s="143">
        <v>100</v>
      </c>
      <c r="T126" s="143">
        <v>100</v>
      </c>
      <c r="U126" s="143">
        <v>253</v>
      </c>
      <c r="V126" s="195">
        <v>257.6</v>
      </c>
      <c r="W126" s="195">
        <v>0</v>
      </c>
      <c r="X126" s="143">
        <v>600</v>
      </c>
      <c r="Y126" s="143">
        <v>210</v>
      </c>
      <c r="Z126" s="143">
        <v>205</v>
      </c>
      <c r="AA126" s="433">
        <v>-20</v>
      </c>
      <c r="AB126" s="143">
        <v>100</v>
      </c>
      <c r="AC126" s="143">
        <v>100</v>
      </c>
      <c r="AD126" s="143">
        <v>100</v>
      </c>
      <c r="AE126" s="143">
        <v>100</v>
      </c>
      <c r="AF126" s="143">
        <v>0</v>
      </c>
      <c r="AG126" s="143">
        <v>30</v>
      </c>
      <c r="AH126" s="143">
        <v>60</v>
      </c>
      <c r="AI126" s="143">
        <v>100</v>
      </c>
      <c r="AJ126" s="143">
        <v>100</v>
      </c>
      <c r="AK126" s="143">
        <v>3000</v>
      </c>
      <c r="AL126" s="143">
        <v>3000</v>
      </c>
      <c r="AM126" s="143">
        <v>3000</v>
      </c>
      <c r="AN126" s="143">
        <v>15</v>
      </c>
      <c r="AO126" s="143">
        <v>3000</v>
      </c>
    </row>
    <row r="127" s="418" customFormat="1" ht="17.5" spans="1:41">
      <c r="A127" s="445">
        <f>A126</f>
        <v>608</v>
      </c>
      <c r="B127" s="136" t="s">
        <v>318</v>
      </c>
      <c r="C127" s="445" t="s">
        <v>319</v>
      </c>
      <c r="D127" s="446" t="s">
        <v>109</v>
      </c>
      <c r="E127" s="447"/>
      <c r="F127" s="447"/>
      <c r="H127" s="448">
        <v>0</v>
      </c>
      <c r="I127" s="448">
        <v>1</v>
      </c>
      <c r="J127" s="448">
        <v>0</v>
      </c>
      <c r="K127" s="448">
        <v>0</v>
      </c>
      <c r="L127" s="448">
        <v>0</v>
      </c>
      <c r="M127" s="448">
        <v>0</v>
      </c>
      <c r="N127" s="448">
        <v>0</v>
      </c>
      <c r="O127" s="448">
        <v>0</v>
      </c>
      <c r="P127" s="448">
        <v>0</v>
      </c>
      <c r="Q127" s="448">
        <v>0</v>
      </c>
      <c r="R127" s="447">
        <f t="shared" si="8"/>
        <v>2</v>
      </c>
      <c r="S127" s="449">
        <v>100</v>
      </c>
      <c r="T127" s="449">
        <v>100</v>
      </c>
      <c r="U127" s="449">
        <v>253</v>
      </c>
      <c r="V127" s="449">
        <v>260</v>
      </c>
      <c r="W127" s="449">
        <v>20</v>
      </c>
      <c r="X127" s="449">
        <v>600</v>
      </c>
      <c r="Y127" s="449">
        <v>210</v>
      </c>
      <c r="Z127" s="449">
        <v>205</v>
      </c>
      <c r="AA127" s="433">
        <v>-20</v>
      </c>
      <c r="AB127" s="449">
        <v>100</v>
      </c>
      <c r="AC127" s="449">
        <v>100</v>
      </c>
      <c r="AD127" s="449">
        <v>100</v>
      </c>
      <c r="AE127" s="449">
        <v>100</v>
      </c>
      <c r="AF127" s="449">
        <v>0</v>
      </c>
      <c r="AG127" s="449">
        <v>30</v>
      </c>
      <c r="AH127" s="449">
        <v>60</v>
      </c>
      <c r="AI127" s="449">
        <v>100</v>
      </c>
      <c r="AJ127" s="449">
        <v>100</v>
      </c>
      <c r="AK127" s="449">
        <v>3000</v>
      </c>
      <c r="AL127" s="449">
        <v>3000</v>
      </c>
      <c r="AM127" s="449">
        <v>3000</v>
      </c>
      <c r="AN127" s="449">
        <v>10</v>
      </c>
      <c r="AO127" s="449">
        <v>3000</v>
      </c>
    </row>
    <row r="128" customFormat="1" ht="17.5" spans="1:41">
      <c r="A128" s="48"/>
      <c r="B128" s="40"/>
      <c r="C128" s="31"/>
      <c r="D128" s="41"/>
      <c r="E128" s="42"/>
      <c r="F128" s="42"/>
      <c r="G128" s="424"/>
      <c r="H128" s="21"/>
      <c r="I128" s="21"/>
      <c r="J128" s="21"/>
      <c r="K128" s="21"/>
      <c r="L128" s="21"/>
      <c r="M128" s="21"/>
      <c r="N128" s="21"/>
      <c r="O128" s="21"/>
      <c r="P128" s="21"/>
      <c r="Q128" s="21">
        <v>0</v>
      </c>
      <c r="R128" s="21">
        <f t="shared" si="8"/>
        <v>0</v>
      </c>
      <c r="S128" s="143">
        <v>100</v>
      </c>
      <c r="T128" s="143">
        <v>100</v>
      </c>
      <c r="U128" s="143">
        <v>253</v>
      </c>
      <c r="V128" s="143">
        <v>260</v>
      </c>
      <c r="W128" s="143">
        <v>20</v>
      </c>
      <c r="X128" s="143">
        <v>600</v>
      </c>
      <c r="Y128" s="143">
        <v>210</v>
      </c>
      <c r="Z128" s="143">
        <v>205</v>
      </c>
      <c r="AA128" s="433">
        <v>-20</v>
      </c>
      <c r="AB128" s="143">
        <v>100</v>
      </c>
      <c r="AC128" s="143">
        <v>100</v>
      </c>
      <c r="AD128" s="143">
        <v>100</v>
      </c>
      <c r="AE128" s="143">
        <v>100</v>
      </c>
      <c r="AF128" s="143">
        <v>0</v>
      </c>
      <c r="AG128" s="143">
        <v>30</v>
      </c>
      <c r="AH128" s="143">
        <v>60</v>
      </c>
      <c r="AI128" s="143">
        <v>100</v>
      </c>
      <c r="AJ128" s="143">
        <v>100</v>
      </c>
      <c r="AK128" s="143">
        <v>3000</v>
      </c>
      <c r="AL128" s="143">
        <v>3000</v>
      </c>
      <c r="AM128" s="143">
        <v>3000</v>
      </c>
      <c r="AN128" s="143">
        <v>10</v>
      </c>
      <c r="AO128" s="143">
        <v>3000</v>
      </c>
    </row>
    <row r="129" customFormat="1" ht="17.5" spans="1:41">
      <c r="A129" s="48">
        <f>A127</f>
        <v>608</v>
      </c>
      <c r="B129" s="40"/>
      <c r="C129" s="31" t="s">
        <v>322</v>
      </c>
      <c r="D129" s="41" t="s">
        <v>109</v>
      </c>
      <c r="E129" t="s">
        <v>320</v>
      </c>
      <c r="F129" s="42" t="s">
        <v>321</v>
      </c>
      <c r="G129" s="424"/>
      <c r="H129" s="424">
        <v>0</v>
      </c>
      <c r="I129" s="424">
        <v>1</v>
      </c>
      <c r="J129" s="424">
        <v>0</v>
      </c>
      <c r="K129" s="424">
        <v>0</v>
      </c>
      <c r="L129" s="424">
        <v>0</v>
      </c>
      <c r="M129" s="424">
        <v>0</v>
      </c>
      <c r="N129" s="424">
        <v>1</v>
      </c>
      <c r="O129" s="424">
        <v>0</v>
      </c>
      <c r="P129" s="424">
        <v>0</v>
      </c>
      <c r="Q129" s="424">
        <v>0</v>
      </c>
      <c r="R129" s="21">
        <f t="shared" si="8"/>
        <v>66</v>
      </c>
      <c r="S129" s="143">
        <v>100</v>
      </c>
      <c r="T129" s="143">
        <v>100</v>
      </c>
      <c r="U129" s="143">
        <v>253</v>
      </c>
      <c r="V129" s="143">
        <v>260</v>
      </c>
      <c r="W129" s="143">
        <v>20</v>
      </c>
      <c r="X129" s="143">
        <v>600</v>
      </c>
      <c r="Y129" s="143">
        <v>210</v>
      </c>
      <c r="Z129" s="143">
        <v>205</v>
      </c>
      <c r="AA129" s="433">
        <v>-20</v>
      </c>
      <c r="AB129" s="143">
        <v>100</v>
      </c>
      <c r="AC129" s="143">
        <v>100</v>
      </c>
      <c r="AD129" s="143">
        <v>100</v>
      </c>
      <c r="AE129" s="143">
        <v>100</v>
      </c>
      <c r="AF129" s="143">
        <v>0</v>
      </c>
      <c r="AG129" s="143">
        <v>30</v>
      </c>
      <c r="AH129" s="143">
        <v>60</v>
      </c>
      <c r="AI129" s="143">
        <v>100</v>
      </c>
      <c r="AJ129" s="143">
        <v>100</v>
      </c>
      <c r="AK129" s="143">
        <v>3000</v>
      </c>
      <c r="AL129" s="143">
        <v>3000</v>
      </c>
      <c r="AM129" s="143">
        <v>3000</v>
      </c>
      <c r="AN129" s="143">
        <v>10</v>
      </c>
      <c r="AO129" s="143">
        <v>3000</v>
      </c>
    </row>
    <row r="130" customFormat="1" ht="17.5" spans="1:41">
      <c r="A130" s="48"/>
      <c r="B130" s="40"/>
      <c r="C130" s="31"/>
      <c r="D130" s="41"/>
      <c r="E130" s="42"/>
      <c r="F130" s="42"/>
      <c r="G130" s="424"/>
      <c r="H130" s="21"/>
      <c r="I130" s="21"/>
      <c r="J130" s="21"/>
      <c r="K130" s="21"/>
      <c r="L130" s="21"/>
      <c r="M130" s="21"/>
      <c r="N130" s="21"/>
      <c r="O130" s="21"/>
      <c r="P130" s="21"/>
      <c r="Q130" s="21">
        <v>0</v>
      </c>
      <c r="R130" s="21">
        <f t="shared" si="8"/>
        <v>0</v>
      </c>
      <c r="S130" s="143"/>
      <c r="T130" s="143"/>
      <c r="U130" s="143"/>
      <c r="V130" s="143"/>
      <c r="W130" s="143"/>
      <c r="X130" s="143"/>
      <c r="Y130" s="143"/>
      <c r="Z130" s="143"/>
      <c r="AA130" s="433"/>
      <c r="AB130" s="143"/>
      <c r="AC130" s="143"/>
      <c r="AD130" s="143"/>
      <c r="AE130" s="143"/>
      <c r="AF130" s="143"/>
      <c r="AG130" s="143"/>
      <c r="AH130" s="143"/>
      <c r="AI130" s="143"/>
      <c r="AJ130" s="143"/>
      <c r="AK130" s="143"/>
      <c r="AL130" s="143"/>
      <c r="AM130" s="143"/>
      <c r="AN130" s="143"/>
      <c r="AO130" s="143">
        <v>3000</v>
      </c>
    </row>
    <row r="131" customFormat="1" ht="17.5" spans="1:41">
      <c r="A131" s="48">
        <f>A129</f>
        <v>608</v>
      </c>
      <c r="B131" s="40"/>
      <c r="C131" s="31" t="s">
        <v>322</v>
      </c>
      <c r="D131" s="41" t="s">
        <v>120</v>
      </c>
      <c r="E131" t="s">
        <v>323</v>
      </c>
      <c r="F131" s="42" t="s">
        <v>324</v>
      </c>
      <c r="G131" s="424"/>
      <c r="H131" s="424">
        <v>0</v>
      </c>
      <c r="I131" s="424">
        <v>1</v>
      </c>
      <c r="J131" s="424">
        <v>0</v>
      </c>
      <c r="K131" s="424">
        <v>0</v>
      </c>
      <c r="L131" s="424">
        <v>0</v>
      </c>
      <c r="M131" s="424">
        <v>0</v>
      </c>
      <c r="N131" s="424">
        <v>1</v>
      </c>
      <c r="O131" s="424">
        <v>0</v>
      </c>
      <c r="P131" s="424">
        <v>0</v>
      </c>
      <c r="Q131" s="424">
        <v>0</v>
      </c>
      <c r="R131" s="21">
        <f t="shared" si="8"/>
        <v>66</v>
      </c>
      <c r="S131" s="143">
        <v>100</v>
      </c>
      <c r="T131" s="143">
        <v>100</v>
      </c>
      <c r="U131" s="143">
        <v>253</v>
      </c>
      <c r="V131" s="143">
        <v>260</v>
      </c>
      <c r="W131" s="143">
        <v>20</v>
      </c>
      <c r="X131" s="143">
        <v>600</v>
      </c>
      <c r="Y131" s="143">
        <v>210</v>
      </c>
      <c r="Z131" s="143">
        <v>205</v>
      </c>
      <c r="AA131" s="433">
        <v>-20</v>
      </c>
      <c r="AB131" s="143">
        <v>100</v>
      </c>
      <c r="AC131" s="143">
        <v>100</v>
      </c>
      <c r="AD131" s="143">
        <v>100</v>
      </c>
      <c r="AE131" s="143">
        <v>100</v>
      </c>
      <c r="AF131" s="143">
        <v>0</v>
      </c>
      <c r="AG131" s="143">
        <v>30</v>
      </c>
      <c r="AH131" s="143">
        <v>60</v>
      </c>
      <c r="AI131" s="143">
        <v>100</v>
      </c>
      <c r="AJ131" s="143">
        <v>100</v>
      </c>
      <c r="AK131" s="143">
        <v>3000</v>
      </c>
      <c r="AL131" s="143">
        <v>3000</v>
      </c>
      <c r="AM131" s="143">
        <v>3000</v>
      </c>
      <c r="AN131" s="143">
        <v>10</v>
      </c>
      <c r="AO131" s="143">
        <v>3000</v>
      </c>
    </row>
    <row r="132" customFormat="1" ht="17.5" spans="1:41">
      <c r="A132" s="48">
        <f>A131</f>
        <v>608</v>
      </c>
      <c r="B132" s="40" t="s">
        <v>325</v>
      </c>
      <c r="C132" s="31"/>
      <c r="D132" s="41"/>
      <c r="E132" s="42"/>
      <c r="F132" s="42"/>
      <c r="G132" s="424"/>
      <c r="H132" s="21"/>
      <c r="I132" s="21"/>
      <c r="J132" s="21"/>
      <c r="K132" s="21"/>
      <c r="L132" s="21"/>
      <c r="M132" s="21"/>
      <c r="N132" s="21"/>
      <c r="O132" s="21"/>
      <c r="P132" s="21"/>
      <c r="Q132" s="21">
        <v>0</v>
      </c>
      <c r="R132" s="21">
        <f t="shared" si="8"/>
        <v>0</v>
      </c>
      <c r="S132" s="143"/>
      <c r="T132" s="143"/>
      <c r="U132" s="143"/>
      <c r="V132" s="143"/>
      <c r="W132" s="143"/>
      <c r="X132" s="143"/>
      <c r="Y132" s="143"/>
      <c r="Z132" s="143"/>
      <c r="AA132" s="433"/>
      <c r="AB132" s="143"/>
      <c r="AC132" s="143"/>
      <c r="AD132" s="143"/>
      <c r="AE132" s="143"/>
      <c r="AF132" s="143"/>
      <c r="AG132" s="143"/>
      <c r="AH132" s="143"/>
      <c r="AI132" s="143"/>
      <c r="AJ132" s="143"/>
      <c r="AK132" s="143"/>
      <c r="AL132" s="143"/>
      <c r="AM132" s="143"/>
      <c r="AN132" s="143"/>
      <c r="AO132" s="143">
        <v>3000</v>
      </c>
    </row>
    <row r="133" s="13" customFormat="1" ht="17.5" spans="1:41">
      <c r="A133" s="127"/>
      <c r="B133" s="128"/>
      <c r="C133" s="127"/>
      <c r="D133" s="129"/>
      <c r="E133" s="130" t="s">
        <v>326</v>
      </c>
      <c r="F133" s="130"/>
      <c r="H133" s="17">
        <v>0</v>
      </c>
      <c r="I133" s="17">
        <v>1</v>
      </c>
      <c r="J133" s="17">
        <v>0</v>
      </c>
      <c r="K133" s="17">
        <v>0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f t="shared" si="8"/>
        <v>2</v>
      </c>
      <c r="S133" s="329" t="s">
        <v>181</v>
      </c>
      <c r="T133" s="329" t="s">
        <v>181</v>
      </c>
      <c r="U133" s="329" t="s">
        <v>181</v>
      </c>
      <c r="V133" s="329" t="s">
        <v>181</v>
      </c>
      <c r="W133" s="329" t="s">
        <v>181</v>
      </c>
      <c r="X133" s="329" t="s">
        <v>181</v>
      </c>
      <c r="Y133" s="329" t="s">
        <v>181</v>
      </c>
      <c r="Z133" s="329" t="s">
        <v>181</v>
      </c>
      <c r="AA133" s="434" t="s">
        <v>181</v>
      </c>
      <c r="AB133" s="329" t="s">
        <v>181</v>
      </c>
      <c r="AC133" s="329" t="s">
        <v>181</v>
      </c>
      <c r="AD133" s="329" t="s">
        <v>181</v>
      </c>
      <c r="AE133" s="329" t="s">
        <v>181</v>
      </c>
      <c r="AF133" s="329" t="s">
        <v>181</v>
      </c>
      <c r="AG133" s="329" t="s">
        <v>181</v>
      </c>
      <c r="AH133" s="329" t="s">
        <v>181</v>
      </c>
      <c r="AI133" s="329" t="s">
        <v>181</v>
      </c>
      <c r="AJ133" s="329" t="s">
        <v>181</v>
      </c>
      <c r="AK133" s="329" t="s">
        <v>181</v>
      </c>
      <c r="AL133" s="329" t="s">
        <v>181</v>
      </c>
      <c r="AM133" s="329" t="s">
        <v>181</v>
      </c>
      <c r="AN133" s="329" t="s">
        <v>181</v>
      </c>
      <c r="AO133" s="329">
        <v>3000</v>
      </c>
    </row>
    <row r="134" customFormat="1" ht="17.5" spans="1:41">
      <c r="A134" s="31">
        <f>A132</f>
        <v>608</v>
      </c>
      <c r="B134" s="40" t="s">
        <v>327</v>
      </c>
      <c r="C134" s="31" t="s">
        <v>328</v>
      </c>
      <c r="D134" s="41" t="s">
        <v>109</v>
      </c>
      <c r="E134" s="42" t="s">
        <v>326</v>
      </c>
      <c r="F134" s="42" t="s">
        <v>329</v>
      </c>
      <c r="G134" s="424"/>
      <c r="H134" s="21">
        <v>0</v>
      </c>
      <c r="I134" s="21">
        <v>1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21">
        <f t="shared" si="8"/>
        <v>2</v>
      </c>
      <c r="S134" s="143">
        <v>100</v>
      </c>
      <c r="T134" s="143">
        <v>100</v>
      </c>
      <c r="U134" s="143">
        <v>253</v>
      </c>
      <c r="V134" s="143">
        <v>260</v>
      </c>
      <c r="W134" s="143">
        <v>20</v>
      </c>
      <c r="X134" s="143">
        <v>600</v>
      </c>
      <c r="Y134" s="143">
        <v>210</v>
      </c>
      <c r="Z134" s="143">
        <v>205</v>
      </c>
      <c r="AA134" s="433">
        <v>-20</v>
      </c>
      <c r="AB134" s="143">
        <v>100</v>
      </c>
      <c r="AC134" s="143">
        <v>100</v>
      </c>
      <c r="AD134" s="143">
        <v>100</v>
      </c>
      <c r="AE134" s="143">
        <v>100</v>
      </c>
      <c r="AF134" s="143">
        <v>0</v>
      </c>
      <c r="AG134" s="143">
        <v>30</v>
      </c>
      <c r="AH134" s="143">
        <v>60</v>
      </c>
      <c r="AI134" s="143">
        <v>100</v>
      </c>
      <c r="AJ134" s="143">
        <v>100</v>
      </c>
      <c r="AK134" s="143">
        <v>3000</v>
      </c>
      <c r="AL134" s="143">
        <v>3000</v>
      </c>
      <c r="AM134" s="143">
        <v>3000</v>
      </c>
      <c r="AN134" s="143">
        <v>10</v>
      </c>
      <c r="AO134" s="143">
        <v>3000</v>
      </c>
    </row>
    <row r="135" s="2" customFormat="1" ht="17.5" spans="1:41">
      <c r="A135" s="34"/>
      <c r="B135" s="35"/>
      <c r="C135" s="34"/>
      <c r="D135" s="36"/>
      <c r="E135" s="37" t="s">
        <v>334</v>
      </c>
      <c r="F135" s="37"/>
      <c r="H135" s="49">
        <v>0</v>
      </c>
      <c r="I135" s="49">
        <v>1</v>
      </c>
      <c r="J135" s="49">
        <v>1</v>
      </c>
      <c r="K135" s="49">
        <v>0</v>
      </c>
      <c r="L135" s="49">
        <v>0</v>
      </c>
      <c r="M135" s="49">
        <v>0</v>
      </c>
      <c r="N135" s="49">
        <v>1</v>
      </c>
      <c r="O135" s="49">
        <v>0</v>
      </c>
      <c r="P135" s="49">
        <v>0</v>
      </c>
      <c r="Q135" s="49">
        <v>0</v>
      </c>
      <c r="R135" s="394">
        <f t="shared" si="8"/>
        <v>70</v>
      </c>
      <c r="S135" s="148" t="s">
        <v>181</v>
      </c>
      <c r="T135" s="148" t="s">
        <v>181</v>
      </c>
      <c r="U135" s="148">
        <v>250</v>
      </c>
      <c r="V135" s="148">
        <v>265</v>
      </c>
      <c r="W135" s="148" t="s">
        <v>1066</v>
      </c>
      <c r="X135" s="148" t="s">
        <v>388</v>
      </c>
      <c r="Y135" s="148" t="s">
        <v>388</v>
      </c>
      <c r="Z135" s="148" t="s">
        <v>388</v>
      </c>
      <c r="AA135" s="433" t="s">
        <v>388</v>
      </c>
      <c r="AB135" s="148" t="s">
        <v>181</v>
      </c>
      <c r="AC135" s="148" t="s">
        <v>181</v>
      </c>
      <c r="AD135" s="148" t="s">
        <v>181</v>
      </c>
      <c r="AE135" s="148" t="s">
        <v>181</v>
      </c>
      <c r="AF135" s="148">
        <v>0</v>
      </c>
      <c r="AG135" s="148" t="s">
        <v>181</v>
      </c>
      <c r="AH135" s="148" t="s">
        <v>181</v>
      </c>
      <c r="AI135" s="148" t="s">
        <v>181</v>
      </c>
      <c r="AJ135" s="148" t="s">
        <v>181</v>
      </c>
      <c r="AK135" s="148" t="s">
        <v>181</v>
      </c>
      <c r="AL135" s="148"/>
      <c r="AM135" s="148" t="s">
        <v>181</v>
      </c>
      <c r="AN135" s="148" t="s">
        <v>181</v>
      </c>
      <c r="AO135" s="148">
        <v>3000</v>
      </c>
    </row>
    <row r="136" customFormat="1" ht="17.5" spans="1:41">
      <c r="A136" s="31">
        <f>A134</f>
        <v>608</v>
      </c>
      <c r="B136" s="40" t="s">
        <v>327</v>
      </c>
      <c r="C136" s="31" t="s">
        <v>328</v>
      </c>
      <c r="D136" s="41" t="s">
        <v>120</v>
      </c>
      <c r="E136" s="42" t="s">
        <v>334</v>
      </c>
      <c r="F136" s="42" t="s">
        <v>335</v>
      </c>
      <c r="G136" s="424"/>
      <c r="H136" s="21">
        <v>0</v>
      </c>
      <c r="I136" s="21">
        <v>1</v>
      </c>
      <c r="J136" s="21">
        <v>1</v>
      </c>
      <c r="K136" s="21">
        <v>0</v>
      </c>
      <c r="L136" s="21">
        <v>0</v>
      </c>
      <c r="M136" s="21">
        <v>0</v>
      </c>
      <c r="N136" s="21">
        <v>1</v>
      </c>
      <c r="O136" s="21">
        <v>0</v>
      </c>
      <c r="P136" s="21">
        <v>0</v>
      </c>
      <c r="Q136" s="21">
        <v>0</v>
      </c>
      <c r="R136" s="21">
        <f t="shared" si="8"/>
        <v>70</v>
      </c>
      <c r="S136" s="143">
        <v>100</v>
      </c>
      <c r="T136" s="143">
        <v>100</v>
      </c>
      <c r="U136" s="143">
        <v>250</v>
      </c>
      <c r="V136" s="143">
        <v>265</v>
      </c>
      <c r="W136" s="143">
        <v>18</v>
      </c>
      <c r="X136" s="143">
        <v>600</v>
      </c>
      <c r="Y136" s="143">
        <v>210</v>
      </c>
      <c r="Z136" s="143">
        <v>205</v>
      </c>
      <c r="AA136" s="433">
        <v>-20</v>
      </c>
      <c r="AB136" s="143">
        <v>100</v>
      </c>
      <c r="AC136" s="143">
        <v>100</v>
      </c>
      <c r="AD136" s="143">
        <v>100</v>
      </c>
      <c r="AE136" s="143">
        <v>100</v>
      </c>
      <c r="AF136" s="143">
        <v>0</v>
      </c>
      <c r="AG136" s="143">
        <v>0</v>
      </c>
      <c r="AH136" s="143">
        <v>0</v>
      </c>
      <c r="AI136" s="143">
        <v>0</v>
      </c>
      <c r="AJ136" s="143">
        <v>100</v>
      </c>
      <c r="AK136" s="143">
        <v>3000</v>
      </c>
      <c r="AL136" s="143">
        <v>3000</v>
      </c>
      <c r="AM136" s="143">
        <v>3000</v>
      </c>
      <c r="AN136" s="143">
        <v>10</v>
      </c>
      <c r="AO136" s="143">
        <v>3000</v>
      </c>
    </row>
    <row r="137" s="3" customFormat="1" ht="17.5" spans="1:41">
      <c r="A137" s="45"/>
      <c r="B137" s="35"/>
      <c r="C137" s="34"/>
      <c r="D137" s="36"/>
      <c r="E137" s="37"/>
      <c r="F137" s="175"/>
      <c r="G137" s="232"/>
      <c r="H137" s="49"/>
      <c r="I137" s="49"/>
      <c r="J137" s="49"/>
      <c r="K137" s="49"/>
      <c r="L137" s="49"/>
      <c r="M137" s="49"/>
      <c r="N137" s="49"/>
      <c r="O137" s="49"/>
      <c r="P137" s="49"/>
      <c r="Q137" s="49">
        <v>0</v>
      </c>
      <c r="R137" s="49"/>
      <c r="S137" s="148"/>
      <c r="T137" s="148"/>
      <c r="U137" s="148"/>
      <c r="V137" s="148"/>
      <c r="W137" s="148"/>
      <c r="X137" s="148"/>
      <c r="Y137" s="148"/>
      <c r="Z137" s="148"/>
      <c r="AA137" s="433"/>
      <c r="AB137" s="148"/>
      <c r="AC137" s="148"/>
      <c r="AD137" s="148"/>
      <c r="AE137" s="148"/>
      <c r="AF137" s="148"/>
      <c r="AG137" s="148"/>
      <c r="AH137" s="148"/>
      <c r="AI137" s="148"/>
      <c r="AJ137" s="148"/>
      <c r="AK137" s="148"/>
      <c r="AL137" s="148"/>
      <c r="AM137" s="148"/>
      <c r="AN137" s="148"/>
      <c r="AO137" s="148">
        <v>3000</v>
      </c>
    </row>
    <row r="138" customFormat="1" ht="17.5" spans="1:41">
      <c r="A138" s="48">
        <f>A140</f>
        <v>608</v>
      </c>
      <c r="B138" s="113"/>
      <c r="C138" s="31" t="s">
        <v>328</v>
      </c>
      <c r="D138" s="41" t="s">
        <v>126</v>
      </c>
      <c r="E138" s="42" t="s">
        <v>336</v>
      </c>
      <c r="F138" s="42" t="s">
        <v>337</v>
      </c>
      <c r="G138" s="424"/>
      <c r="H138" s="21"/>
      <c r="I138" s="21"/>
      <c r="J138" s="21"/>
      <c r="K138" s="21"/>
      <c r="L138" s="21"/>
      <c r="M138" s="21"/>
      <c r="N138" s="21"/>
      <c r="O138" s="21"/>
      <c r="P138" s="21"/>
      <c r="Q138" s="21">
        <v>0</v>
      </c>
      <c r="R138" s="21"/>
      <c r="S138" s="143"/>
      <c r="T138" s="143"/>
      <c r="U138" s="143"/>
      <c r="V138" s="143"/>
      <c r="W138" s="143"/>
      <c r="X138" s="143"/>
      <c r="Y138" s="143"/>
      <c r="Z138" s="143"/>
      <c r="AA138" s="433"/>
      <c r="AB138" s="143"/>
      <c r="AC138" s="143"/>
      <c r="AD138" s="143"/>
      <c r="AE138" s="143"/>
      <c r="AF138" s="143"/>
      <c r="AG138" s="143"/>
      <c r="AH138" s="143"/>
      <c r="AI138" s="143"/>
      <c r="AJ138" s="143"/>
      <c r="AK138" s="143"/>
      <c r="AL138" s="143"/>
      <c r="AM138" s="143"/>
      <c r="AN138" s="143"/>
      <c r="AO138" s="143">
        <v>3000</v>
      </c>
    </row>
    <row r="139" s="2" customFormat="1" ht="17.5" spans="1:41">
      <c r="A139" s="49"/>
      <c r="B139" s="35"/>
      <c r="C139" s="49"/>
      <c r="D139" s="36"/>
      <c r="E139" s="37" t="s">
        <v>338</v>
      </c>
      <c r="F139" s="37" t="s">
        <v>339</v>
      </c>
      <c r="H139" s="49">
        <v>0</v>
      </c>
      <c r="I139" s="49">
        <v>1</v>
      </c>
      <c r="J139" s="49" t="s">
        <v>181</v>
      </c>
      <c r="K139" s="49" t="s">
        <v>181</v>
      </c>
      <c r="L139" s="49" t="s">
        <v>181</v>
      </c>
      <c r="M139" s="49" t="s">
        <v>181</v>
      </c>
      <c r="N139" s="49" t="s">
        <v>181</v>
      </c>
      <c r="O139" s="49" t="s">
        <v>181</v>
      </c>
      <c r="P139" s="49" t="s">
        <v>181</v>
      </c>
      <c r="Q139" s="49">
        <v>0</v>
      </c>
      <c r="R139" s="394"/>
      <c r="S139" s="302" t="s">
        <v>181</v>
      </c>
      <c r="T139" s="302" t="s">
        <v>181</v>
      </c>
      <c r="U139" s="247" t="s">
        <v>181</v>
      </c>
      <c r="V139" s="247" t="s">
        <v>181</v>
      </c>
      <c r="W139" s="247" t="s">
        <v>181</v>
      </c>
      <c r="X139" s="247" t="s">
        <v>181</v>
      </c>
      <c r="Y139" s="302" t="s">
        <v>181</v>
      </c>
      <c r="Z139" s="302" t="s">
        <v>181</v>
      </c>
      <c r="AA139" s="434" t="s">
        <v>181</v>
      </c>
      <c r="AB139" s="302" t="s">
        <v>181</v>
      </c>
      <c r="AC139" s="302" t="s">
        <v>181</v>
      </c>
      <c r="AD139" s="302" t="s">
        <v>181</v>
      </c>
      <c r="AE139" s="302" t="s">
        <v>181</v>
      </c>
      <c r="AF139" s="454" t="s">
        <v>181</v>
      </c>
      <c r="AG139" s="302" t="s">
        <v>181</v>
      </c>
      <c r="AH139" s="302" t="s">
        <v>181</v>
      </c>
      <c r="AI139" s="302" t="s">
        <v>181</v>
      </c>
      <c r="AJ139" s="302" t="s">
        <v>181</v>
      </c>
      <c r="AK139" s="302" t="s">
        <v>181</v>
      </c>
      <c r="AL139" s="302" t="s">
        <v>181</v>
      </c>
      <c r="AM139" s="302" t="s">
        <v>181</v>
      </c>
      <c r="AN139" s="302" t="s">
        <v>181</v>
      </c>
      <c r="AO139" s="148">
        <v>3000</v>
      </c>
    </row>
    <row r="140" customFormat="1" ht="17.5" spans="1:41">
      <c r="A140" s="31">
        <f>A136</f>
        <v>608</v>
      </c>
      <c r="B140" s="40" t="s">
        <v>343</v>
      </c>
      <c r="C140" s="31" t="s">
        <v>338</v>
      </c>
      <c r="D140" s="41" t="s">
        <v>109</v>
      </c>
      <c r="E140" s="42" t="s">
        <v>344</v>
      </c>
      <c r="F140" s="42" t="s">
        <v>339</v>
      </c>
      <c r="G140" s="424"/>
      <c r="H140" s="21">
        <v>0</v>
      </c>
      <c r="I140" s="21">
        <v>1</v>
      </c>
      <c r="J140" s="21">
        <v>0</v>
      </c>
      <c r="K140" s="21">
        <v>0</v>
      </c>
      <c r="L140" s="21">
        <v>0</v>
      </c>
      <c r="M140" s="21">
        <v>0</v>
      </c>
      <c r="N140" s="21">
        <v>0</v>
      </c>
      <c r="O140" s="21">
        <v>0</v>
      </c>
      <c r="P140" s="21">
        <v>0</v>
      </c>
      <c r="Q140" s="21">
        <v>0</v>
      </c>
      <c r="R140" s="21">
        <f>H140+I140*2+J140*4+K140*8+L140*16+M140*32+N140*64+O140*128+P140*256+Q140*512</f>
        <v>2</v>
      </c>
      <c r="S140" s="143">
        <v>100</v>
      </c>
      <c r="T140" s="143">
        <v>100</v>
      </c>
      <c r="U140" s="143">
        <v>253</v>
      </c>
      <c r="V140" s="143">
        <v>260</v>
      </c>
      <c r="W140" s="143">
        <v>20</v>
      </c>
      <c r="X140" s="143">
        <v>600</v>
      </c>
      <c r="Y140" s="143">
        <v>210</v>
      </c>
      <c r="Z140" s="143">
        <v>205</v>
      </c>
      <c r="AA140" s="433">
        <v>-20</v>
      </c>
      <c r="AB140" s="143">
        <v>100</v>
      </c>
      <c r="AC140" s="143">
        <v>100</v>
      </c>
      <c r="AD140" s="143">
        <v>100</v>
      </c>
      <c r="AE140" s="143">
        <v>100</v>
      </c>
      <c r="AF140" s="143">
        <v>0</v>
      </c>
      <c r="AG140" s="143">
        <v>30</v>
      </c>
      <c r="AH140" s="143">
        <v>60</v>
      </c>
      <c r="AI140" s="143">
        <v>100</v>
      </c>
      <c r="AJ140" s="143">
        <v>100</v>
      </c>
      <c r="AK140" s="143">
        <v>3000</v>
      </c>
      <c r="AL140" s="143">
        <v>3000</v>
      </c>
      <c r="AM140" s="143">
        <v>3000</v>
      </c>
      <c r="AN140" s="143">
        <v>10</v>
      </c>
      <c r="AO140" s="143">
        <v>3000</v>
      </c>
    </row>
    <row r="141" s="2" customFormat="1" ht="17.5" spans="1:41">
      <c r="A141" s="35"/>
      <c r="B141" s="176"/>
      <c r="C141" s="176"/>
      <c r="D141" s="35"/>
      <c r="E141" s="180"/>
      <c r="F141" s="37"/>
      <c r="H141" s="49" t="s">
        <v>181</v>
      </c>
      <c r="I141" s="49" t="s">
        <v>181</v>
      </c>
      <c r="J141" s="49" t="s">
        <v>181</v>
      </c>
      <c r="K141" s="49" t="s">
        <v>181</v>
      </c>
      <c r="L141" s="49" t="s">
        <v>181</v>
      </c>
      <c r="M141" s="49" t="s">
        <v>181</v>
      </c>
      <c r="N141" s="49" t="s">
        <v>181</v>
      </c>
      <c r="O141" s="49" t="s">
        <v>181</v>
      </c>
      <c r="P141" s="49" t="s">
        <v>181</v>
      </c>
      <c r="Q141" s="49">
        <v>0</v>
      </c>
      <c r="R141" s="394"/>
      <c r="S141" s="148" t="s">
        <v>181</v>
      </c>
      <c r="T141" s="148" t="s">
        <v>181</v>
      </c>
      <c r="U141" s="148" t="s">
        <v>181</v>
      </c>
      <c r="V141" s="148" t="s">
        <v>181</v>
      </c>
      <c r="W141" s="148" t="s">
        <v>181</v>
      </c>
      <c r="X141" s="148" t="s">
        <v>181</v>
      </c>
      <c r="Y141" s="148" t="s">
        <v>181</v>
      </c>
      <c r="Z141" s="148" t="s">
        <v>181</v>
      </c>
      <c r="AA141" s="433" t="s">
        <v>181</v>
      </c>
      <c r="AB141" s="148" t="s">
        <v>181</v>
      </c>
      <c r="AC141" s="148" t="s">
        <v>181</v>
      </c>
      <c r="AD141" s="148" t="s">
        <v>181</v>
      </c>
      <c r="AE141" s="148" t="s">
        <v>181</v>
      </c>
      <c r="AF141" s="148" t="s">
        <v>181</v>
      </c>
      <c r="AG141" s="148" t="s">
        <v>181</v>
      </c>
      <c r="AH141" s="148" t="s">
        <v>181</v>
      </c>
      <c r="AI141" s="148" t="s">
        <v>181</v>
      </c>
      <c r="AJ141" s="148" t="s">
        <v>181</v>
      </c>
      <c r="AK141" s="148" t="s">
        <v>181</v>
      </c>
      <c r="AL141" s="148" t="s">
        <v>181</v>
      </c>
      <c r="AM141" s="148" t="s">
        <v>181</v>
      </c>
      <c r="AN141" s="148" t="s">
        <v>181</v>
      </c>
      <c r="AO141" s="148">
        <v>3000</v>
      </c>
    </row>
    <row r="142" customFormat="1" ht="17.5" spans="1:41">
      <c r="A142" s="31">
        <f>A140</f>
        <v>608</v>
      </c>
      <c r="B142" s="40" t="s">
        <v>345</v>
      </c>
      <c r="C142" s="31" t="s">
        <v>346</v>
      </c>
      <c r="D142" s="41" t="s">
        <v>109</v>
      </c>
      <c r="E142" s="42" t="s">
        <v>347</v>
      </c>
      <c r="F142" s="42" t="s">
        <v>346</v>
      </c>
      <c r="G142" s="424"/>
      <c r="H142" s="21">
        <v>0</v>
      </c>
      <c r="I142" s="21">
        <v>1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21">
        <f>H142+I142*2+J142*4+K142*8+L142*16+M142*32+N142*64+O142*128+P142*256+Q142*512</f>
        <v>2</v>
      </c>
      <c r="S142" s="143">
        <v>100</v>
      </c>
      <c r="T142" s="143">
        <v>100</v>
      </c>
      <c r="U142" s="143">
        <v>253</v>
      </c>
      <c r="V142" s="143">
        <v>260</v>
      </c>
      <c r="W142" s="143">
        <v>20</v>
      </c>
      <c r="X142" s="143">
        <v>600</v>
      </c>
      <c r="Y142" s="143">
        <v>210</v>
      </c>
      <c r="Z142" s="143">
        <v>205</v>
      </c>
      <c r="AA142" s="433">
        <v>-20</v>
      </c>
      <c r="AB142" s="143">
        <v>100</v>
      </c>
      <c r="AC142" s="143">
        <v>100</v>
      </c>
      <c r="AD142" s="143">
        <v>100</v>
      </c>
      <c r="AE142" s="143">
        <v>100</v>
      </c>
      <c r="AF142" s="143">
        <v>0</v>
      </c>
      <c r="AG142" s="143">
        <v>30</v>
      </c>
      <c r="AH142" s="143">
        <v>60</v>
      </c>
      <c r="AI142" s="143">
        <v>100</v>
      </c>
      <c r="AJ142" s="143">
        <v>100</v>
      </c>
      <c r="AK142" s="143">
        <v>3000</v>
      </c>
      <c r="AL142" s="143">
        <v>3000</v>
      </c>
      <c r="AM142" s="143">
        <v>3000</v>
      </c>
      <c r="AN142" s="143">
        <v>10</v>
      </c>
      <c r="AO142" s="143">
        <v>3000</v>
      </c>
    </row>
    <row r="143" s="7" customFormat="1" ht="17.5" spans="1:41">
      <c r="A143" s="62">
        <f>A142</f>
        <v>608</v>
      </c>
      <c r="B143" s="63" t="s">
        <v>345</v>
      </c>
      <c r="C143" s="177" t="s">
        <v>346</v>
      </c>
      <c r="D143" s="64" t="s">
        <v>120</v>
      </c>
      <c r="E143" s="65" t="s">
        <v>348</v>
      </c>
      <c r="F143" s="65" t="s">
        <v>349</v>
      </c>
      <c r="G143" s="452" t="s">
        <v>350</v>
      </c>
      <c r="H143" s="8">
        <v>1</v>
      </c>
      <c r="I143" s="8">
        <v>1</v>
      </c>
      <c r="J143" s="8">
        <v>0</v>
      </c>
      <c r="K143" s="8">
        <v>0</v>
      </c>
      <c r="L143" s="8">
        <v>0</v>
      </c>
      <c r="M143" s="8">
        <v>0</v>
      </c>
      <c r="N143" s="8">
        <v>0</v>
      </c>
      <c r="O143" s="8">
        <v>0</v>
      </c>
      <c r="P143" s="8">
        <v>0</v>
      </c>
      <c r="Q143" s="8">
        <v>0</v>
      </c>
      <c r="R143" s="8">
        <f>H143+I143*2+J143*4+K143*8+L143*16+M143*32+N143*64+O143*128+P143*256+Q143*512</f>
        <v>3</v>
      </c>
      <c r="S143" s="238">
        <v>20</v>
      </c>
      <c r="T143" s="238">
        <v>100</v>
      </c>
      <c r="U143" s="238">
        <v>253</v>
      </c>
      <c r="V143" s="238">
        <v>260</v>
      </c>
      <c r="W143" s="238">
        <v>20</v>
      </c>
      <c r="X143" s="238">
        <v>600</v>
      </c>
      <c r="Y143" s="238">
        <v>210</v>
      </c>
      <c r="Z143" s="238">
        <v>205</v>
      </c>
      <c r="AA143" s="238">
        <v>20</v>
      </c>
      <c r="AB143" s="238">
        <v>100</v>
      </c>
      <c r="AC143" s="238">
        <v>100</v>
      </c>
      <c r="AD143" s="238">
        <v>100</v>
      </c>
      <c r="AE143" s="238">
        <v>100</v>
      </c>
      <c r="AF143" s="238">
        <v>0</v>
      </c>
      <c r="AG143" s="238">
        <v>30</v>
      </c>
      <c r="AH143" s="238">
        <v>60</v>
      </c>
      <c r="AI143" s="238">
        <v>100</v>
      </c>
      <c r="AJ143" s="238">
        <v>100</v>
      </c>
      <c r="AK143" s="238">
        <v>3000</v>
      </c>
      <c r="AL143" s="238">
        <v>3000</v>
      </c>
      <c r="AM143" s="238">
        <v>3000</v>
      </c>
      <c r="AN143" s="238">
        <v>10</v>
      </c>
      <c r="AO143" s="238">
        <v>3000</v>
      </c>
    </row>
    <row r="144" s="2" customFormat="1" ht="17.5" spans="1:41">
      <c r="A144" s="35"/>
      <c r="B144" s="176"/>
      <c r="C144" s="176"/>
      <c r="D144" s="35"/>
      <c r="E144" s="180" t="s">
        <v>351</v>
      </c>
      <c r="F144" s="37"/>
      <c r="H144" s="49">
        <v>0</v>
      </c>
      <c r="I144" s="49">
        <v>1</v>
      </c>
      <c r="J144" s="49">
        <v>0</v>
      </c>
      <c r="K144" s="49">
        <v>0</v>
      </c>
      <c r="L144" s="49">
        <v>0</v>
      </c>
      <c r="M144" s="49">
        <v>0</v>
      </c>
      <c r="N144" s="49">
        <v>0</v>
      </c>
      <c r="O144" s="49">
        <v>0</v>
      </c>
      <c r="P144" s="49">
        <v>0</v>
      </c>
      <c r="Q144" s="49">
        <v>0</v>
      </c>
      <c r="R144" s="394">
        <f>H144+I144*2+J144*4+K144*8+L144*16+M144*32+N144*64+O144*128+P144*256+Q144*512</f>
        <v>2</v>
      </c>
      <c r="S144" s="148" t="s">
        <v>181</v>
      </c>
      <c r="T144" s="148" t="s">
        <v>181</v>
      </c>
      <c r="U144" s="148" t="s">
        <v>181</v>
      </c>
      <c r="V144" s="148" t="s">
        <v>181</v>
      </c>
      <c r="W144" s="148" t="s">
        <v>181</v>
      </c>
      <c r="X144" s="148" t="s">
        <v>181</v>
      </c>
      <c r="Y144" s="148" t="s">
        <v>181</v>
      </c>
      <c r="Z144" s="148" t="s">
        <v>181</v>
      </c>
      <c r="AA144" s="433" t="s">
        <v>181</v>
      </c>
      <c r="AB144" s="148" t="s">
        <v>181</v>
      </c>
      <c r="AC144" s="148" t="s">
        <v>181</v>
      </c>
      <c r="AD144" s="148" t="s">
        <v>181</v>
      </c>
      <c r="AE144" s="148" t="s">
        <v>181</v>
      </c>
      <c r="AF144" s="148" t="s">
        <v>181</v>
      </c>
      <c r="AG144" s="148" t="s">
        <v>181</v>
      </c>
      <c r="AH144" s="148" t="s">
        <v>181</v>
      </c>
      <c r="AI144" s="148" t="s">
        <v>181</v>
      </c>
      <c r="AJ144" s="148" t="s">
        <v>181</v>
      </c>
      <c r="AK144" s="148" t="s">
        <v>181</v>
      </c>
      <c r="AL144" s="148" t="s">
        <v>181</v>
      </c>
      <c r="AM144" s="148" t="s">
        <v>181</v>
      </c>
      <c r="AN144" s="148" t="s">
        <v>181</v>
      </c>
      <c r="AO144" s="148">
        <v>3000</v>
      </c>
    </row>
    <row r="145" customFormat="1" ht="17.5" spans="1:41">
      <c r="A145" s="31">
        <f>A143</f>
        <v>608</v>
      </c>
      <c r="B145" s="40" t="s">
        <v>353</v>
      </c>
      <c r="C145" s="31" t="s">
        <v>354</v>
      </c>
      <c r="D145" s="41" t="s">
        <v>109</v>
      </c>
      <c r="E145" s="42" t="s">
        <v>355</v>
      </c>
      <c r="F145" s="42" t="s">
        <v>354</v>
      </c>
      <c r="G145" s="424"/>
      <c r="H145" s="21">
        <v>0</v>
      </c>
      <c r="I145" s="21">
        <v>1</v>
      </c>
      <c r="J145" s="21">
        <v>0</v>
      </c>
      <c r="K145" s="21">
        <v>0</v>
      </c>
      <c r="L145" s="21">
        <v>0</v>
      </c>
      <c r="M145" s="21">
        <v>0</v>
      </c>
      <c r="N145" s="21">
        <v>0</v>
      </c>
      <c r="O145" s="21">
        <v>0</v>
      </c>
      <c r="P145" s="21">
        <v>0</v>
      </c>
      <c r="Q145" s="21">
        <v>0</v>
      </c>
      <c r="R145" s="21">
        <f>H145+I145*2+J145*4+K145*8+L145*16+M145*32+N145*64+O145*128+P145*256+Q145*512</f>
        <v>2</v>
      </c>
      <c r="S145" s="143">
        <v>100</v>
      </c>
      <c r="T145" s="143">
        <v>100</v>
      </c>
      <c r="U145" s="143">
        <v>253</v>
      </c>
      <c r="V145" s="143">
        <v>260</v>
      </c>
      <c r="W145" s="143">
        <v>20</v>
      </c>
      <c r="X145" s="143">
        <v>600</v>
      </c>
      <c r="Y145" s="143">
        <v>210</v>
      </c>
      <c r="Z145" s="143">
        <v>205</v>
      </c>
      <c r="AA145" s="433">
        <v>-20</v>
      </c>
      <c r="AB145" s="143">
        <v>100</v>
      </c>
      <c r="AC145" s="143">
        <v>100</v>
      </c>
      <c r="AD145" s="143">
        <v>100</v>
      </c>
      <c r="AE145" s="143">
        <v>100</v>
      </c>
      <c r="AF145" s="143">
        <v>0</v>
      </c>
      <c r="AG145" s="143">
        <v>30</v>
      </c>
      <c r="AH145" s="143">
        <v>60</v>
      </c>
      <c r="AI145" s="143">
        <v>100</v>
      </c>
      <c r="AJ145" s="143">
        <v>100</v>
      </c>
      <c r="AK145" s="143">
        <v>3000</v>
      </c>
      <c r="AL145" s="143">
        <v>3000</v>
      </c>
      <c r="AM145" s="143">
        <v>3000</v>
      </c>
      <c r="AN145" s="143">
        <v>10</v>
      </c>
      <c r="AO145" s="143">
        <v>3000</v>
      </c>
    </row>
    <row r="146" customFormat="1" ht="17.5" spans="1:41">
      <c r="A146" s="31">
        <f>A145</f>
        <v>608</v>
      </c>
      <c r="B146" s="40" t="s">
        <v>356</v>
      </c>
      <c r="C146" s="31" t="s">
        <v>357</v>
      </c>
      <c r="D146" s="41" t="s">
        <v>109</v>
      </c>
      <c r="E146" s="42" t="s">
        <v>358</v>
      </c>
      <c r="F146" s="42" t="s">
        <v>357</v>
      </c>
      <c r="G146" s="424"/>
      <c r="H146" s="21">
        <v>0</v>
      </c>
      <c r="I146" s="21">
        <v>1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21">
        <f>H146+I146*2+J146*4+K146*8+L146*16+M146*32+N146*64+O146*128+P146*256+Q146*512</f>
        <v>2</v>
      </c>
      <c r="S146" s="143">
        <v>100</v>
      </c>
      <c r="T146" s="143">
        <v>100</v>
      </c>
      <c r="U146" s="143">
        <v>253</v>
      </c>
      <c r="V146" s="143">
        <v>260</v>
      </c>
      <c r="W146" s="143">
        <v>20</v>
      </c>
      <c r="X146" s="143">
        <v>600</v>
      </c>
      <c r="Y146" s="143">
        <v>210</v>
      </c>
      <c r="Z146" s="143">
        <v>205</v>
      </c>
      <c r="AA146" s="433">
        <v>-20</v>
      </c>
      <c r="AB146" s="143">
        <v>100</v>
      </c>
      <c r="AC146" s="143">
        <v>100</v>
      </c>
      <c r="AD146" s="143">
        <v>100</v>
      </c>
      <c r="AE146" s="143">
        <v>100</v>
      </c>
      <c r="AF146" s="143">
        <v>0</v>
      </c>
      <c r="AG146" s="143">
        <v>30</v>
      </c>
      <c r="AH146" s="143">
        <v>60</v>
      </c>
      <c r="AI146" s="143">
        <v>100</v>
      </c>
      <c r="AJ146" s="143">
        <v>100</v>
      </c>
      <c r="AK146" s="143">
        <v>3000</v>
      </c>
      <c r="AL146" s="143">
        <v>3000</v>
      </c>
      <c r="AM146" s="143">
        <v>3000</v>
      </c>
      <c r="AN146" s="143">
        <v>10</v>
      </c>
      <c r="AO146" s="143">
        <v>3000</v>
      </c>
    </row>
    <row r="147" s="3" customFormat="1" ht="17.5" spans="1:41">
      <c r="A147" s="35"/>
      <c r="B147" s="176"/>
      <c r="C147" s="179"/>
      <c r="D147" s="180"/>
      <c r="E147" s="180"/>
      <c r="F147" s="37"/>
      <c r="G147" s="232"/>
      <c r="H147" s="49"/>
      <c r="I147" s="49"/>
      <c r="J147" s="49"/>
      <c r="K147" s="49"/>
      <c r="L147" s="49"/>
      <c r="M147" s="49"/>
      <c r="N147" s="49"/>
      <c r="O147" s="49"/>
      <c r="P147" s="49"/>
      <c r="Q147" s="49">
        <v>0</v>
      </c>
      <c r="R147" s="49"/>
      <c r="S147" s="148"/>
      <c r="T147" s="148"/>
      <c r="U147" s="148"/>
      <c r="V147" s="148"/>
      <c r="W147" s="148"/>
      <c r="X147" s="148"/>
      <c r="Y147" s="148"/>
      <c r="Z147" s="148"/>
      <c r="AA147" s="433"/>
      <c r="AB147" s="148"/>
      <c r="AC147" s="148"/>
      <c r="AD147" s="148"/>
      <c r="AE147" s="148"/>
      <c r="AF147" s="148"/>
      <c r="AG147" s="148"/>
      <c r="AH147" s="148"/>
      <c r="AI147" s="148"/>
      <c r="AJ147" s="148"/>
      <c r="AK147" s="148"/>
      <c r="AL147" s="148"/>
      <c r="AM147" s="148"/>
      <c r="AN147" s="148"/>
      <c r="AO147" s="148">
        <v>3000</v>
      </c>
    </row>
    <row r="148" customFormat="1" ht="17.5" spans="1:41">
      <c r="A148" s="48">
        <f t="shared" ref="A148:A150" si="9">A146</f>
        <v>608</v>
      </c>
      <c r="B148" s="40"/>
      <c r="C148" s="31" t="s">
        <v>357</v>
      </c>
      <c r="D148" s="41" t="s">
        <v>120</v>
      </c>
      <c r="E148" s="42" t="s">
        <v>359</v>
      </c>
      <c r="F148" s="42" t="s">
        <v>360</v>
      </c>
      <c r="G148" s="424"/>
      <c r="H148" s="21"/>
      <c r="I148" s="21"/>
      <c r="J148" s="21"/>
      <c r="K148" s="21"/>
      <c r="L148" s="21"/>
      <c r="M148" s="21"/>
      <c r="N148" s="21"/>
      <c r="O148" s="21"/>
      <c r="P148" s="21"/>
      <c r="Q148" s="21">
        <v>0</v>
      </c>
      <c r="R148" s="21"/>
      <c r="S148" s="143"/>
      <c r="T148" s="143"/>
      <c r="U148" s="143"/>
      <c r="V148" s="143"/>
      <c r="W148" s="143"/>
      <c r="X148" s="143"/>
      <c r="Y148" s="143"/>
      <c r="Z148" s="143"/>
      <c r="AA148" s="433"/>
      <c r="AB148" s="143"/>
      <c r="AC148" s="143"/>
      <c r="AD148" s="143"/>
      <c r="AE148" s="143"/>
      <c r="AF148" s="143"/>
      <c r="AG148" s="143"/>
      <c r="AH148" s="143"/>
      <c r="AI148" s="143"/>
      <c r="AJ148" s="143"/>
      <c r="AK148" s="143"/>
      <c r="AL148" s="143"/>
      <c r="AM148" s="143"/>
      <c r="AN148" s="143"/>
      <c r="AO148" s="143">
        <v>3000</v>
      </c>
    </row>
    <row r="149" s="3" customFormat="1" ht="17.5" spans="1:41">
      <c r="A149" s="35"/>
      <c r="B149" s="176"/>
      <c r="C149" s="179"/>
      <c r="D149" s="180"/>
      <c r="E149" s="180"/>
      <c r="F149" s="37"/>
      <c r="G149" s="232"/>
      <c r="H149" s="49"/>
      <c r="I149" s="49"/>
      <c r="J149" s="49"/>
      <c r="K149" s="49"/>
      <c r="L149" s="49"/>
      <c r="M149" s="49"/>
      <c r="N149" s="49"/>
      <c r="O149" s="49"/>
      <c r="P149" s="49"/>
      <c r="Q149" s="49">
        <v>0</v>
      </c>
      <c r="R149" s="49"/>
      <c r="S149" s="148"/>
      <c r="T149" s="148"/>
      <c r="U149" s="148"/>
      <c r="V149" s="148"/>
      <c r="W149" s="148"/>
      <c r="X149" s="148"/>
      <c r="Y149" s="148"/>
      <c r="Z149" s="148"/>
      <c r="AA149" s="433"/>
      <c r="AB149" s="148"/>
      <c r="AC149" s="148"/>
      <c r="AD149" s="148"/>
      <c r="AE149" s="148"/>
      <c r="AF149" s="148"/>
      <c r="AG149" s="148"/>
      <c r="AH149" s="148"/>
      <c r="AI149" s="148"/>
      <c r="AJ149" s="148"/>
      <c r="AK149" s="148"/>
      <c r="AL149" s="148"/>
      <c r="AM149" s="148"/>
      <c r="AN149" s="148"/>
      <c r="AO149" s="148">
        <v>3000</v>
      </c>
    </row>
    <row r="150" customFormat="1" ht="17.5" spans="1:41">
      <c r="A150" s="48">
        <f t="shared" si="9"/>
        <v>608</v>
      </c>
      <c r="B150" s="40"/>
      <c r="C150" s="31" t="s">
        <v>357</v>
      </c>
      <c r="D150" s="41" t="s">
        <v>126</v>
      </c>
      <c r="E150" s="42" t="s">
        <v>361</v>
      </c>
      <c r="F150" s="42" t="s">
        <v>362</v>
      </c>
      <c r="G150" s="424"/>
      <c r="H150" s="21"/>
      <c r="I150" s="21"/>
      <c r="J150" s="21"/>
      <c r="K150" s="21"/>
      <c r="L150" s="21"/>
      <c r="M150" s="21"/>
      <c r="N150" s="21"/>
      <c r="O150" s="21"/>
      <c r="P150" s="21"/>
      <c r="Q150" s="21">
        <v>0</v>
      </c>
      <c r="R150" s="21"/>
      <c r="S150" s="143"/>
      <c r="T150" s="143"/>
      <c r="U150" s="143"/>
      <c r="V150" s="143"/>
      <c r="W150" s="143"/>
      <c r="X150" s="143"/>
      <c r="Y150" s="143"/>
      <c r="Z150" s="143"/>
      <c r="AA150" s="433"/>
      <c r="AB150" s="143"/>
      <c r="AC150" s="143"/>
      <c r="AD150" s="143"/>
      <c r="AE150" s="143"/>
      <c r="AF150" s="143"/>
      <c r="AG150" s="143"/>
      <c r="AH150" s="143"/>
      <c r="AI150" s="143"/>
      <c r="AJ150" s="143"/>
      <c r="AK150" s="143"/>
      <c r="AL150" s="143"/>
      <c r="AM150" s="143"/>
      <c r="AN150" s="143"/>
      <c r="AO150" s="143">
        <v>3000</v>
      </c>
    </row>
    <row r="151" customFormat="1" ht="17.5" spans="1:41">
      <c r="A151" s="31">
        <f>A146</f>
        <v>608</v>
      </c>
      <c r="B151" s="40" t="s">
        <v>363</v>
      </c>
      <c r="C151" s="31"/>
      <c r="D151" s="41"/>
      <c r="E151" s="42"/>
      <c r="F151" s="42"/>
      <c r="G151" s="424"/>
      <c r="H151" s="21">
        <v>0</v>
      </c>
      <c r="I151" s="21">
        <v>1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21">
        <f>H151+I151*2+J151*4+K151*8+L151*16+M151*32+N151*64+O151*128+P151*256+Q151*512</f>
        <v>2</v>
      </c>
      <c r="S151" s="143">
        <v>100</v>
      </c>
      <c r="T151" s="143">
        <v>100</v>
      </c>
      <c r="U151" s="143">
        <v>253</v>
      </c>
      <c r="V151" s="143">
        <v>260</v>
      </c>
      <c r="W151" s="143">
        <v>20</v>
      </c>
      <c r="X151" s="143">
        <v>600</v>
      </c>
      <c r="Y151" s="143">
        <v>210</v>
      </c>
      <c r="Z151" s="143">
        <v>205</v>
      </c>
      <c r="AA151" s="433">
        <v>-20</v>
      </c>
      <c r="AB151" s="143">
        <v>100</v>
      </c>
      <c r="AC151" s="143">
        <v>100</v>
      </c>
      <c r="AD151" s="143">
        <v>100</v>
      </c>
      <c r="AE151" s="143">
        <v>100</v>
      </c>
      <c r="AF151" s="143">
        <v>0</v>
      </c>
      <c r="AG151" s="143">
        <v>30</v>
      </c>
      <c r="AH151" s="143">
        <v>60</v>
      </c>
      <c r="AI151" s="143">
        <v>100</v>
      </c>
      <c r="AJ151" s="143">
        <v>100</v>
      </c>
      <c r="AK151" s="143">
        <v>3000</v>
      </c>
      <c r="AL151" s="143">
        <v>3000</v>
      </c>
      <c r="AM151" s="143">
        <v>3000</v>
      </c>
      <c r="AN151" s="143">
        <v>10</v>
      </c>
      <c r="AO151" s="143">
        <v>3000</v>
      </c>
    </row>
    <row r="152" s="3" customFormat="1" ht="17.5" spans="1:41">
      <c r="A152" s="34"/>
      <c r="B152" s="35"/>
      <c r="C152" s="34"/>
      <c r="D152" s="36"/>
      <c r="E152" s="37"/>
      <c r="F152" s="37"/>
      <c r="G152" s="232"/>
      <c r="H152" s="49">
        <v>0</v>
      </c>
      <c r="I152" s="49">
        <v>1</v>
      </c>
      <c r="J152" s="49">
        <v>0</v>
      </c>
      <c r="K152" s="49">
        <v>0</v>
      </c>
      <c r="L152" s="49">
        <v>0</v>
      </c>
      <c r="M152" s="49">
        <v>0</v>
      </c>
      <c r="N152" s="49">
        <v>0</v>
      </c>
      <c r="O152" s="49">
        <v>0</v>
      </c>
      <c r="P152" s="49">
        <v>0</v>
      </c>
      <c r="Q152" s="49">
        <v>0</v>
      </c>
      <c r="R152" s="49">
        <f>H152+I152*2+J152*4+K152*8+L152*16+M152*32+N152*64+O152*128+P152*256+Q152*512</f>
        <v>2</v>
      </c>
      <c r="S152" s="148">
        <v>100</v>
      </c>
      <c r="T152" s="148">
        <v>100</v>
      </c>
      <c r="U152" s="148">
        <v>253</v>
      </c>
      <c r="V152" s="148">
        <v>260</v>
      </c>
      <c r="W152" s="148">
        <v>20</v>
      </c>
      <c r="X152" s="148">
        <v>600</v>
      </c>
      <c r="Y152" s="148">
        <v>210</v>
      </c>
      <c r="Z152" s="148">
        <v>205</v>
      </c>
      <c r="AA152" s="433">
        <v>-20</v>
      </c>
      <c r="AB152" s="148">
        <v>100</v>
      </c>
      <c r="AC152" s="148">
        <v>100</v>
      </c>
      <c r="AD152" s="148">
        <v>100</v>
      </c>
      <c r="AE152" s="148">
        <v>100</v>
      </c>
      <c r="AF152" s="148">
        <v>0</v>
      </c>
      <c r="AG152" s="148">
        <v>30</v>
      </c>
      <c r="AH152" s="148">
        <v>60</v>
      </c>
      <c r="AI152" s="148">
        <v>100</v>
      </c>
      <c r="AJ152" s="148">
        <v>100</v>
      </c>
      <c r="AK152" s="148">
        <v>3000</v>
      </c>
      <c r="AL152" s="148">
        <v>3000</v>
      </c>
      <c r="AM152" s="148">
        <v>3000</v>
      </c>
      <c r="AN152" s="148">
        <v>10</v>
      </c>
      <c r="AO152" s="148">
        <v>3000</v>
      </c>
    </row>
    <row r="153" customFormat="1" ht="17.5" spans="1:41">
      <c r="A153" s="31">
        <f t="shared" ref="A153:A157" si="10">A151</f>
        <v>608</v>
      </c>
      <c r="B153" s="40" t="s">
        <v>364</v>
      </c>
      <c r="C153" s="31" t="s">
        <v>365</v>
      </c>
      <c r="D153" s="41" t="s">
        <v>109</v>
      </c>
      <c r="E153" s="42" t="s">
        <v>366</v>
      </c>
      <c r="F153" s="42" t="s">
        <v>365</v>
      </c>
      <c r="G153" s="424"/>
      <c r="H153" s="21">
        <v>0</v>
      </c>
      <c r="I153" s="21">
        <v>1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21">
        <f>H153+I153*2+J153*4+K153*8+L153*16+M153*32+N153*64+O153*128+P153*256+Q153*512</f>
        <v>2</v>
      </c>
      <c r="S153" s="143">
        <v>100</v>
      </c>
      <c r="T153" s="143">
        <v>100</v>
      </c>
      <c r="U153" s="143">
        <v>253</v>
      </c>
      <c r="V153" s="143">
        <v>260</v>
      </c>
      <c r="W153" s="143">
        <v>20</v>
      </c>
      <c r="X153" s="143">
        <v>600</v>
      </c>
      <c r="Y153" s="143">
        <v>210</v>
      </c>
      <c r="Z153" s="143">
        <v>205</v>
      </c>
      <c r="AA153" s="433">
        <v>-20</v>
      </c>
      <c r="AB153" s="143">
        <v>100</v>
      </c>
      <c r="AC153" s="143">
        <v>100</v>
      </c>
      <c r="AD153" s="143">
        <v>100</v>
      </c>
      <c r="AE153" s="143">
        <v>100</v>
      </c>
      <c r="AF153" s="143">
        <v>0</v>
      </c>
      <c r="AG153" s="143">
        <v>30</v>
      </c>
      <c r="AH153" s="143">
        <v>60</v>
      </c>
      <c r="AI153" s="143">
        <v>100</v>
      </c>
      <c r="AJ153" s="143">
        <v>100</v>
      </c>
      <c r="AK153" s="143">
        <v>3000</v>
      </c>
      <c r="AL153" s="143">
        <v>3000</v>
      </c>
      <c r="AM153" s="143">
        <v>3000</v>
      </c>
      <c r="AN153" s="143">
        <v>10</v>
      </c>
      <c r="AO153" s="143">
        <v>3000</v>
      </c>
    </row>
    <row r="154" s="2" customFormat="1" ht="17.5" spans="1:41">
      <c r="A154" s="49"/>
      <c r="B154" s="35"/>
      <c r="C154" s="39"/>
      <c r="D154" s="36"/>
      <c r="E154" s="37" t="s">
        <v>413</v>
      </c>
      <c r="F154" s="37" t="s">
        <v>368</v>
      </c>
      <c r="H154" s="49">
        <v>0</v>
      </c>
      <c r="I154" s="49">
        <v>1</v>
      </c>
      <c r="J154" s="49" t="s">
        <v>181</v>
      </c>
      <c r="K154" s="49" t="s">
        <v>181</v>
      </c>
      <c r="L154" s="49" t="s">
        <v>181</v>
      </c>
      <c r="M154" s="49" t="s">
        <v>181</v>
      </c>
      <c r="N154" s="49" t="s">
        <v>181</v>
      </c>
      <c r="O154" s="49" t="s">
        <v>181</v>
      </c>
      <c r="P154" s="49" t="s">
        <v>181</v>
      </c>
      <c r="Q154" s="49">
        <v>0</v>
      </c>
      <c r="R154" s="394"/>
      <c r="S154" s="302" t="s">
        <v>181</v>
      </c>
      <c r="T154" s="302" t="s">
        <v>181</v>
      </c>
      <c r="U154" s="247" t="s">
        <v>181</v>
      </c>
      <c r="V154" s="247" t="s">
        <v>181</v>
      </c>
      <c r="W154" s="247" t="s">
        <v>181</v>
      </c>
      <c r="X154" s="247" t="s">
        <v>181</v>
      </c>
      <c r="Y154" s="302" t="s">
        <v>181</v>
      </c>
      <c r="Z154" s="302" t="s">
        <v>181</v>
      </c>
      <c r="AA154" s="434" t="s">
        <v>181</v>
      </c>
      <c r="AB154" s="302" t="s">
        <v>181</v>
      </c>
      <c r="AC154" s="302" t="s">
        <v>181</v>
      </c>
      <c r="AD154" s="302" t="s">
        <v>181</v>
      </c>
      <c r="AE154" s="302" t="s">
        <v>181</v>
      </c>
      <c r="AF154" s="454" t="s">
        <v>181</v>
      </c>
      <c r="AG154" s="302" t="s">
        <v>181</v>
      </c>
      <c r="AH154" s="302" t="s">
        <v>181</v>
      </c>
      <c r="AI154" s="302" t="s">
        <v>181</v>
      </c>
      <c r="AJ154" s="302" t="s">
        <v>181</v>
      </c>
      <c r="AK154" s="302" t="s">
        <v>181</v>
      </c>
      <c r="AL154" s="302" t="s">
        <v>181</v>
      </c>
      <c r="AM154" s="302" t="s">
        <v>181</v>
      </c>
      <c r="AN154" s="302" t="s">
        <v>181</v>
      </c>
      <c r="AO154" s="302">
        <v>3000</v>
      </c>
    </row>
    <row r="155" customFormat="1" ht="17.5" spans="1:41">
      <c r="A155" s="31">
        <f t="shared" si="10"/>
        <v>608</v>
      </c>
      <c r="B155" s="113" t="s">
        <v>369</v>
      </c>
      <c r="C155" s="31" t="s">
        <v>370</v>
      </c>
      <c r="D155" s="41" t="s">
        <v>109</v>
      </c>
      <c r="E155" s="42" t="s">
        <v>371</v>
      </c>
      <c r="F155" s="42" t="s">
        <v>370</v>
      </c>
      <c r="G155" s="424"/>
      <c r="H155" s="21">
        <v>0</v>
      </c>
      <c r="I155" s="21">
        <v>1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21">
        <v>0</v>
      </c>
      <c r="R155" s="21">
        <f>H155+I155*2+J155*4+K155*8+L155*16+M155*32+N155*64+O155*128+P155*256+Q155*512</f>
        <v>2</v>
      </c>
      <c r="S155" s="143">
        <v>100</v>
      </c>
      <c r="T155" s="143">
        <v>100</v>
      </c>
      <c r="U155" s="143">
        <v>253</v>
      </c>
      <c r="V155" s="143">
        <v>260</v>
      </c>
      <c r="W155" s="143">
        <v>20</v>
      </c>
      <c r="X155" s="143">
        <v>600</v>
      </c>
      <c r="Y155" s="143">
        <v>210</v>
      </c>
      <c r="Z155" s="143">
        <v>205</v>
      </c>
      <c r="AA155" s="433">
        <v>-20</v>
      </c>
      <c r="AB155" s="143">
        <v>100</v>
      </c>
      <c r="AC155" s="143">
        <v>100</v>
      </c>
      <c r="AD155" s="143">
        <v>100</v>
      </c>
      <c r="AE155" s="143">
        <v>100</v>
      </c>
      <c r="AF155" s="143">
        <v>0</v>
      </c>
      <c r="AG155" s="143">
        <v>30</v>
      </c>
      <c r="AH155" s="143">
        <v>60</v>
      </c>
      <c r="AI155" s="143">
        <v>100</v>
      </c>
      <c r="AJ155" s="143">
        <v>100</v>
      </c>
      <c r="AK155" s="143">
        <v>3000</v>
      </c>
      <c r="AL155" s="143">
        <v>3000</v>
      </c>
      <c r="AM155" s="143">
        <v>3000</v>
      </c>
      <c r="AN155" s="143">
        <v>10</v>
      </c>
      <c r="AO155" s="143">
        <v>3000</v>
      </c>
    </row>
    <row r="156" s="3" customFormat="1" ht="17.5" spans="1:41">
      <c r="A156" s="117"/>
      <c r="B156" s="35"/>
      <c r="C156" s="37"/>
      <c r="D156" s="36"/>
      <c r="E156" s="37"/>
      <c r="F156" s="37"/>
      <c r="G156" s="232"/>
      <c r="H156" s="49"/>
      <c r="I156" s="49"/>
      <c r="J156" s="49"/>
      <c r="K156" s="49"/>
      <c r="L156" s="49"/>
      <c r="M156" s="49"/>
      <c r="N156" s="49"/>
      <c r="O156" s="49"/>
      <c r="P156" s="49"/>
      <c r="Q156" s="49">
        <v>0</v>
      </c>
      <c r="R156" s="49"/>
      <c r="S156" s="148"/>
      <c r="T156" s="148"/>
      <c r="U156" s="148"/>
      <c r="V156" s="148"/>
      <c r="W156" s="148"/>
      <c r="X156" s="148"/>
      <c r="Y156" s="148"/>
      <c r="Z156" s="148"/>
      <c r="AA156" s="433"/>
      <c r="AB156" s="148"/>
      <c r="AC156" s="148"/>
      <c r="AD156" s="148"/>
      <c r="AE156" s="148"/>
      <c r="AF156" s="148"/>
      <c r="AG156" s="148"/>
      <c r="AH156" s="148"/>
      <c r="AI156" s="148"/>
      <c r="AJ156" s="148"/>
      <c r="AK156" s="148"/>
      <c r="AL156" s="148"/>
      <c r="AM156" s="148"/>
      <c r="AN156" s="148"/>
      <c r="AO156" s="148">
        <v>3000</v>
      </c>
    </row>
    <row r="157" customFormat="1" ht="17.5" spans="1:41">
      <c r="A157" s="118">
        <f t="shared" si="10"/>
        <v>608</v>
      </c>
      <c r="B157" s="113"/>
      <c r="C157" s="9" t="s">
        <v>370</v>
      </c>
      <c r="D157" s="114" t="s">
        <v>120</v>
      </c>
      <c r="E157" s="115" t="s">
        <v>372</v>
      </c>
      <c r="F157" s="115" t="s">
        <v>373</v>
      </c>
      <c r="G157" s="424"/>
      <c r="H157" s="21"/>
      <c r="I157" s="21"/>
      <c r="J157" s="21"/>
      <c r="K157" s="21"/>
      <c r="L157" s="21"/>
      <c r="M157" s="21"/>
      <c r="N157" s="21"/>
      <c r="O157" s="21"/>
      <c r="P157" s="21"/>
      <c r="Q157" s="21">
        <v>0</v>
      </c>
      <c r="R157" s="21"/>
      <c r="S157" s="143"/>
      <c r="T157" s="143"/>
      <c r="U157" s="143"/>
      <c r="V157" s="143"/>
      <c r="W157" s="143"/>
      <c r="X157" s="143"/>
      <c r="Y157" s="143"/>
      <c r="Z157" s="143"/>
      <c r="AA157" s="433"/>
      <c r="AB157" s="143"/>
      <c r="AC157" s="143"/>
      <c r="AD157" s="143"/>
      <c r="AE157" s="143"/>
      <c r="AF157" s="143"/>
      <c r="AG157" s="143"/>
      <c r="AH157" s="143"/>
      <c r="AI157" s="143"/>
      <c r="AJ157" s="143"/>
      <c r="AK157" s="143"/>
      <c r="AL157" s="143"/>
      <c r="AM157" s="143"/>
      <c r="AN157" s="143"/>
      <c r="AO157" s="143">
        <v>3000</v>
      </c>
    </row>
    <row r="158" s="3" customFormat="1" ht="17.5" spans="1:41">
      <c r="A158" s="117"/>
      <c r="B158" s="35"/>
      <c r="C158" s="37"/>
      <c r="D158" s="36"/>
      <c r="E158" s="37"/>
      <c r="F158" s="37"/>
      <c r="G158" s="232"/>
      <c r="H158" s="49"/>
      <c r="I158" s="49"/>
      <c r="J158" s="49"/>
      <c r="K158" s="49"/>
      <c r="L158" s="49"/>
      <c r="M158" s="49"/>
      <c r="N158" s="49"/>
      <c r="O158" s="49"/>
      <c r="P158" s="49"/>
      <c r="Q158" s="49">
        <v>0</v>
      </c>
      <c r="R158" s="49"/>
      <c r="S158" s="148"/>
      <c r="T158" s="148"/>
      <c r="U158" s="148"/>
      <c r="V158" s="148"/>
      <c r="W158" s="148"/>
      <c r="X158" s="148"/>
      <c r="Y158" s="148"/>
      <c r="Z158" s="148"/>
      <c r="AA158" s="433"/>
      <c r="AB158" s="148"/>
      <c r="AC158" s="148"/>
      <c r="AD158" s="148"/>
      <c r="AE158" s="148"/>
      <c r="AF158" s="148"/>
      <c r="AG158" s="148"/>
      <c r="AH158" s="148"/>
      <c r="AI158" s="148"/>
      <c r="AJ158" s="148"/>
      <c r="AK158" s="148"/>
      <c r="AL158" s="148"/>
      <c r="AM158" s="148"/>
      <c r="AN158" s="148"/>
      <c r="AO158" s="148">
        <v>3000</v>
      </c>
    </row>
    <row r="159" customFormat="1" ht="17.5" spans="1:41">
      <c r="A159" s="118">
        <f>A157</f>
        <v>608</v>
      </c>
      <c r="B159" s="113"/>
      <c r="C159" s="9" t="s">
        <v>370</v>
      </c>
      <c r="D159" s="114" t="s">
        <v>126</v>
      </c>
      <c r="E159" s="115" t="s">
        <v>374</v>
      </c>
      <c r="F159" s="115" t="s">
        <v>375</v>
      </c>
      <c r="G159" s="424"/>
      <c r="H159" s="21"/>
      <c r="I159" s="21"/>
      <c r="J159" s="21"/>
      <c r="K159" s="21"/>
      <c r="L159" s="21"/>
      <c r="M159" s="21"/>
      <c r="N159" s="21"/>
      <c r="O159" s="21"/>
      <c r="P159" s="21"/>
      <c r="Q159" s="21">
        <v>0</v>
      </c>
      <c r="R159" s="21"/>
      <c r="S159" s="143"/>
      <c r="T159" s="143"/>
      <c r="U159" s="143"/>
      <c r="V159" s="143"/>
      <c r="W159" s="143"/>
      <c r="X159" s="143"/>
      <c r="Y159" s="143"/>
      <c r="Z159" s="143"/>
      <c r="AA159" s="433"/>
      <c r="AB159" s="143"/>
      <c r="AC159" s="143"/>
      <c r="AD159" s="143"/>
      <c r="AE159" s="143"/>
      <c r="AF159" s="143"/>
      <c r="AG159" s="143"/>
      <c r="AH159" s="143"/>
      <c r="AI159" s="143"/>
      <c r="AJ159" s="143"/>
      <c r="AK159" s="143"/>
      <c r="AL159" s="143"/>
      <c r="AM159" s="143"/>
      <c r="AN159" s="143"/>
      <c r="AO159" s="143">
        <v>3000</v>
      </c>
    </row>
    <row r="160" s="3" customFormat="1" ht="17.5" spans="1:41">
      <c r="A160" s="117"/>
      <c r="B160" s="35"/>
      <c r="C160" s="37"/>
      <c r="D160" s="36"/>
      <c r="E160" s="37" t="s">
        <v>376</v>
      </c>
      <c r="F160" s="37" t="s">
        <v>703</v>
      </c>
      <c r="G160" s="232"/>
      <c r="H160" s="181">
        <v>0</v>
      </c>
      <c r="I160" s="181">
        <v>1</v>
      </c>
      <c r="J160" s="181">
        <v>0</v>
      </c>
      <c r="K160" s="181">
        <v>0</v>
      </c>
      <c r="L160" s="181">
        <v>0</v>
      </c>
      <c r="M160" s="181">
        <v>0</v>
      </c>
      <c r="N160" s="181">
        <v>0</v>
      </c>
      <c r="O160" s="181">
        <v>0</v>
      </c>
      <c r="P160" s="181">
        <v>0</v>
      </c>
      <c r="Q160" s="181">
        <v>1</v>
      </c>
      <c r="R160" s="181"/>
      <c r="S160" s="181" t="s">
        <v>181</v>
      </c>
      <c r="T160" s="181" t="s">
        <v>181</v>
      </c>
      <c r="U160" s="181" t="s">
        <v>181</v>
      </c>
      <c r="V160" s="181" t="s">
        <v>181</v>
      </c>
      <c r="W160" s="181" t="s">
        <v>181</v>
      </c>
      <c r="X160" s="181" t="s">
        <v>181</v>
      </c>
      <c r="Y160" s="181" t="s">
        <v>181</v>
      </c>
      <c r="Z160" s="181" t="s">
        <v>181</v>
      </c>
      <c r="AA160" s="181" t="s">
        <v>181</v>
      </c>
      <c r="AB160" s="181" t="s">
        <v>181</v>
      </c>
      <c r="AC160" s="181" t="s">
        <v>181</v>
      </c>
      <c r="AD160" s="181" t="s">
        <v>181</v>
      </c>
      <c r="AE160" s="181" t="s">
        <v>181</v>
      </c>
      <c r="AF160" s="181" t="s">
        <v>181</v>
      </c>
      <c r="AG160" s="181" t="s">
        <v>181</v>
      </c>
      <c r="AH160" s="181" t="s">
        <v>181</v>
      </c>
      <c r="AI160" s="181" t="s">
        <v>181</v>
      </c>
      <c r="AJ160" s="181" t="s">
        <v>181</v>
      </c>
      <c r="AK160" s="181" t="s">
        <v>181</v>
      </c>
      <c r="AL160" s="181" t="s">
        <v>181</v>
      </c>
      <c r="AM160" s="181" t="s">
        <v>181</v>
      </c>
      <c r="AN160" s="181" t="s">
        <v>181</v>
      </c>
      <c r="AO160" s="148">
        <v>8</v>
      </c>
    </row>
    <row r="161" s="16" customFormat="1" ht="17.5" spans="1:54">
      <c r="A161" s="118">
        <f>A159</f>
        <v>608</v>
      </c>
      <c r="B161" s="40" t="s">
        <v>369</v>
      </c>
      <c r="C161" s="42" t="s">
        <v>370</v>
      </c>
      <c r="D161" s="114" t="s">
        <v>129</v>
      </c>
      <c r="E161" s="69" t="s">
        <v>376</v>
      </c>
      <c r="F161" s="42" t="s">
        <v>382</v>
      </c>
      <c r="G161" s="1"/>
      <c r="H161" s="182">
        <v>0</v>
      </c>
      <c r="I161" s="182">
        <v>1</v>
      </c>
      <c r="J161" s="182">
        <v>0</v>
      </c>
      <c r="K161" s="182">
        <v>0</v>
      </c>
      <c r="L161" s="182">
        <v>0</v>
      </c>
      <c r="M161" s="182">
        <v>0</v>
      </c>
      <c r="N161" s="182">
        <v>0</v>
      </c>
      <c r="O161" s="182">
        <v>0</v>
      </c>
      <c r="P161" s="182">
        <v>0</v>
      </c>
      <c r="Q161" s="182">
        <v>1</v>
      </c>
      <c r="R161" s="182">
        <f>H161+I161*2+J161*4+K161*8+L161*16+M161*32+N161*64+O161*128+P161*256+Q161*512</f>
        <v>514</v>
      </c>
      <c r="S161" s="195">
        <v>100</v>
      </c>
      <c r="T161" s="195">
        <v>100</v>
      </c>
      <c r="U161" s="195">
        <v>253</v>
      </c>
      <c r="V161" s="195">
        <v>260</v>
      </c>
      <c r="W161" s="195">
        <v>20</v>
      </c>
      <c r="X161" s="195">
        <v>600</v>
      </c>
      <c r="Y161" s="195">
        <v>210</v>
      </c>
      <c r="Z161" s="195">
        <v>205</v>
      </c>
      <c r="AA161" s="195">
        <v>-20</v>
      </c>
      <c r="AB161" s="195">
        <v>100</v>
      </c>
      <c r="AC161" s="195">
        <v>100</v>
      </c>
      <c r="AD161" s="195">
        <v>100</v>
      </c>
      <c r="AE161" s="195">
        <v>100</v>
      </c>
      <c r="AF161" s="195">
        <v>0</v>
      </c>
      <c r="AG161" s="195">
        <v>30</v>
      </c>
      <c r="AH161" s="195">
        <v>60</v>
      </c>
      <c r="AI161" s="195">
        <v>100</v>
      </c>
      <c r="AJ161" s="195">
        <v>100</v>
      </c>
      <c r="AK161" s="195">
        <v>3000</v>
      </c>
      <c r="AL161" s="195">
        <v>3000</v>
      </c>
      <c r="AM161" s="195">
        <v>3000</v>
      </c>
      <c r="AN161" s="195">
        <v>10</v>
      </c>
      <c r="AO161" s="143">
        <v>8</v>
      </c>
      <c r="AP161" s="195"/>
      <c r="AQ161" s="195"/>
      <c r="AR161" s="171"/>
      <c r="AS161" s="171"/>
      <c r="AT161" s="171"/>
      <c r="AU161" s="171"/>
      <c r="AV161" s="171"/>
      <c r="AW161" s="171"/>
      <c r="AX161" s="171"/>
      <c r="AY161" s="195"/>
      <c r="AZ161" s="171"/>
      <c r="BA161" s="198"/>
      <c r="BB161" s="198"/>
    </row>
    <row r="162" s="2" customFormat="1" ht="17.5" spans="1:41">
      <c r="A162" s="49"/>
      <c r="B162" s="35"/>
      <c r="C162" s="39"/>
      <c r="D162" s="36"/>
      <c r="E162" s="37" t="s">
        <v>383</v>
      </c>
      <c r="F162" s="37" t="s">
        <v>384</v>
      </c>
      <c r="H162" s="394"/>
      <c r="I162" s="394"/>
      <c r="J162" s="394"/>
      <c r="K162" s="394"/>
      <c r="L162" s="394"/>
      <c r="M162" s="394"/>
      <c r="N162" s="394"/>
      <c r="O162" s="394"/>
      <c r="P162" s="394"/>
      <c r="Q162" s="394">
        <v>0</v>
      </c>
      <c r="R162" s="394">
        <f>H162+I162*2+J162*4+K162*8+L162*16+M162*32+N162*64+O162*128+P162*256+Q162*512</f>
        <v>0</v>
      </c>
      <c r="S162" s="302" t="s">
        <v>181</v>
      </c>
      <c r="T162" s="302" t="s">
        <v>181</v>
      </c>
      <c r="U162" s="302" t="s">
        <v>181</v>
      </c>
      <c r="V162" s="302" t="s">
        <v>181</v>
      </c>
      <c r="W162" s="302" t="s">
        <v>181</v>
      </c>
      <c r="X162" s="302" t="s">
        <v>181</v>
      </c>
      <c r="Y162" s="302" t="s">
        <v>181</v>
      </c>
      <c r="Z162" s="302" t="s">
        <v>181</v>
      </c>
      <c r="AA162" s="434" t="s">
        <v>181</v>
      </c>
      <c r="AB162" s="302" t="s">
        <v>181</v>
      </c>
      <c r="AC162" s="302" t="s">
        <v>181</v>
      </c>
      <c r="AD162" s="302" t="s">
        <v>181</v>
      </c>
      <c r="AE162" s="302" t="s">
        <v>181</v>
      </c>
      <c r="AF162" s="302" t="s">
        <v>181</v>
      </c>
      <c r="AG162" s="302" t="s">
        <v>181</v>
      </c>
      <c r="AH162" s="302" t="s">
        <v>181</v>
      </c>
      <c r="AI162" s="302" t="s">
        <v>181</v>
      </c>
      <c r="AJ162" s="302" t="s">
        <v>181</v>
      </c>
      <c r="AK162" s="302" t="s">
        <v>181</v>
      </c>
      <c r="AL162" s="302" t="s">
        <v>181</v>
      </c>
      <c r="AM162" s="302" t="s">
        <v>181</v>
      </c>
      <c r="AN162" s="302" t="s">
        <v>181</v>
      </c>
      <c r="AO162" s="148">
        <v>3000</v>
      </c>
    </row>
    <row r="163" customFormat="1" ht="17.5" spans="1:41">
      <c r="A163" s="31">
        <f>A155</f>
        <v>608</v>
      </c>
      <c r="B163" s="113" t="s">
        <v>385</v>
      </c>
      <c r="C163" s="31" t="s">
        <v>384</v>
      </c>
      <c r="D163" s="41" t="s">
        <v>109</v>
      </c>
      <c r="E163" s="42" t="s">
        <v>383</v>
      </c>
      <c r="F163" s="42" t="s">
        <v>384</v>
      </c>
      <c r="G163" s="424"/>
      <c r="H163" s="21">
        <v>0</v>
      </c>
      <c r="I163" s="21">
        <v>1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21">
        <f>H163+I163*2+J163*4+K163*8+L163*16+M163*32+N163*64+O163*128+P163*256+Q163*512</f>
        <v>2</v>
      </c>
      <c r="S163" s="143">
        <v>100</v>
      </c>
      <c r="T163" s="143">
        <v>100</v>
      </c>
      <c r="U163" s="143">
        <v>253</v>
      </c>
      <c r="V163" s="143">
        <v>260</v>
      </c>
      <c r="W163" s="143">
        <v>20</v>
      </c>
      <c r="X163" s="143">
        <v>600</v>
      </c>
      <c r="Y163" s="143">
        <v>210</v>
      </c>
      <c r="Z163" s="143">
        <v>205</v>
      </c>
      <c r="AA163" s="433">
        <v>-20</v>
      </c>
      <c r="AB163" s="143">
        <v>100</v>
      </c>
      <c r="AC163" s="143">
        <v>100</v>
      </c>
      <c r="AD163" s="143">
        <v>100</v>
      </c>
      <c r="AE163" s="143">
        <v>100</v>
      </c>
      <c r="AF163" s="143">
        <v>0</v>
      </c>
      <c r="AG163" s="143">
        <v>30</v>
      </c>
      <c r="AH163" s="143">
        <v>60</v>
      </c>
      <c r="AI163" s="143">
        <v>100</v>
      </c>
      <c r="AJ163" s="143">
        <v>100</v>
      </c>
      <c r="AK163" s="143">
        <v>3000</v>
      </c>
      <c r="AL163" s="143">
        <v>3000</v>
      </c>
      <c r="AM163" s="143">
        <v>3000</v>
      </c>
      <c r="AN163" s="143">
        <v>10</v>
      </c>
      <c r="AO163" s="143">
        <v>3000</v>
      </c>
    </row>
    <row r="164" s="3" customFormat="1" ht="17.5" spans="1:41">
      <c r="A164" s="117"/>
      <c r="B164" s="35"/>
      <c r="C164" s="49"/>
      <c r="D164" s="36"/>
      <c r="E164" s="37"/>
      <c r="F164" s="37"/>
      <c r="G164" s="232"/>
      <c r="H164" s="49"/>
      <c r="I164" s="49"/>
      <c r="J164" s="49"/>
      <c r="K164" s="49"/>
      <c r="L164" s="49"/>
      <c r="M164" s="49"/>
      <c r="N164" s="49"/>
      <c r="O164" s="49"/>
      <c r="P164" s="49"/>
      <c r="Q164" s="49">
        <v>0</v>
      </c>
      <c r="R164" s="49"/>
      <c r="S164" s="148"/>
      <c r="T164" s="148"/>
      <c r="U164" s="148"/>
      <c r="V164" s="148"/>
      <c r="W164" s="148"/>
      <c r="X164" s="148"/>
      <c r="Y164" s="148"/>
      <c r="Z164" s="148"/>
      <c r="AA164" s="433"/>
      <c r="AB164" s="148"/>
      <c r="AC164" s="148"/>
      <c r="AD164" s="148"/>
      <c r="AE164" s="148"/>
      <c r="AF164" s="148"/>
      <c r="AG164" s="148"/>
      <c r="AH164" s="148"/>
      <c r="AI164" s="148"/>
      <c r="AJ164" s="148"/>
      <c r="AK164" s="148"/>
      <c r="AL164" s="148"/>
      <c r="AM164" s="148"/>
      <c r="AN164" s="148"/>
      <c r="AO164" s="148">
        <v>3000</v>
      </c>
    </row>
    <row r="165" customFormat="1" ht="17.5" spans="1:41">
      <c r="A165" s="118">
        <f>A157</f>
        <v>608</v>
      </c>
      <c r="B165" s="113"/>
      <c r="C165" s="9" t="s">
        <v>384</v>
      </c>
      <c r="D165" s="114" t="s">
        <v>120</v>
      </c>
      <c r="E165" s="115" t="s">
        <v>386</v>
      </c>
      <c r="F165" s="115" t="s">
        <v>387</v>
      </c>
      <c r="G165" s="424"/>
      <c r="H165" s="21"/>
      <c r="I165" s="21"/>
      <c r="J165" s="21"/>
      <c r="K165" s="21"/>
      <c r="L165" s="21"/>
      <c r="M165" s="21"/>
      <c r="N165" s="21"/>
      <c r="O165" s="21"/>
      <c r="P165" s="21"/>
      <c r="Q165" s="21">
        <v>0</v>
      </c>
      <c r="R165" s="21"/>
      <c r="S165" s="143"/>
      <c r="T165" s="143"/>
      <c r="U165" s="143"/>
      <c r="V165" s="143"/>
      <c r="W165" s="143"/>
      <c r="X165" s="143"/>
      <c r="Y165" s="143"/>
      <c r="Z165" s="143"/>
      <c r="AA165" s="433"/>
      <c r="AB165" s="143"/>
      <c r="AC165" s="143"/>
      <c r="AD165" s="143"/>
      <c r="AE165" s="143"/>
      <c r="AF165" s="143"/>
      <c r="AG165" s="143"/>
      <c r="AH165" s="143"/>
      <c r="AI165" s="143"/>
      <c r="AJ165" s="143"/>
      <c r="AK165" s="143"/>
      <c r="AL165" s="143"/>
      <c r="AM165" s="143"/>
      <c r="AN165" s="143"/>
      <c r="AO165" s="143">
        <v>3000</v>
      </c>
    </row>
    <row r="166" s="3" customFormat="1" ht="17.5" spans="1:41">
      <c r="A166" s="117"/>
      <c r="B166" s="35"/>
      <c r="C166" s="49"/>
      <c r="D166" s="36"/>
      <c r="E166" s="37"/>
      <c r="F166" s="37"/>
      <c r="G166" s="232"/>
      <c r="H166" s="49">
        <v>0</v>
      </c>
      <c r="I166" s="49">
        <v>1</v>
      </c>
      <c r="J166" s="49">
        <v>0</v>
      </c>
      <c r="K166" s="49">
        <v>0</v>
      </c>
      <c r="L166" s="49">
        <v>0</v>
      </c>
      <c r="M166" s="49">
        <v>0</v>
      </c>
      <c r="N166" s="49">
        <v>0</v>
      </c>
      <c r="O166" s="49">
        <v>0</v>
      </c>
      <c r="P166" s="49">
        <v>0</v>
      </c>
      <c r="Q166" s="49">
        <v>0</v>
      </c>
      <c r="R166" s="49">
        <v>2</v>
      </c>
      <c r="S166" s="148" t="s">
        <v>181</v>
      </c>
      <c r="T166" s="148" t="s">
        <v>181</v>
      </c>
      <c r="U166" s="148" t="s">
        <v>181</v>
      </c>
      <c r="V166" s="148" t="s">
        <v>181</v>
      </c>
      <c r="W166" s="148" t="s">
        <v>181</v>
      </c>
      <c r="X166" s="148"/>
      <c r="Y166" s="148" t="s">
        <v>181</v>
      </c>
      <c r="Z166" s="148" t="s">
        <v>181</v>
      </c>
      <c r="AA166" s="148" t="s">
        <v>181</v>
      </c>
      <c r="AB166" s="148" t="s">
        <v>181</v>
      </c>
      <c r="AC166" s="148" t="s">
        <v>181</v>
      </c>
      <c r="AD166" s="148" t="s">
        <v>181</v>
      </c>
      <c r="AE166" s="148" t="s">
        <v>181</v>
      </c>
      <c r="AF166" s="148" t="s">
        <v>181</v>
      </c>
      <c r="AG166" s="148" t="s">
        <v>181</v>
      </c>
      <c r="AH166" s="148" t="s">
        <v>181</v>
      </c>
      <c r="AI166" s="148" t="s">
        <v>181</v>
      </c>
      <c r="AJ166" s="148" t="s">
        <v>181</v>
      </c>
      <c r="AK166" s="148" t="s">
        <v>181</v>
      </c>
      <c r="AL166" s="148" t="s">
        <v>181</v>
      </c>
      <c r="AM166" s="148" t="s">
        <v>181</v>
      </c>
      <c r="AN166" s="148" t="s">
        <v>181</v>
      </c>
      <c r="AO166" s="148">
        <v>3000</v>
      </c>
    </row>
    <row r="167" s="18" customFormat="1" ht="17.5" spans="1:41">
      <c r="A167" s="183">
        <f>A4</f>
        <v>608</v>
      </c>
      <c r="B167" s="184" t="s">
        <v>385</v>
      </c>
      <c r="C167" s="185" t="s">
        <v>384</v>
      </c>
      <c r="D167" s="186" t="s">
        <v>126</v>
      </c>
      <c r="E167" s="187" t="s">
        <v>391</v>
      </c>
      <c r="F167" s="187" t="s">
        <v>392</v>
      </c>
      <c r="G167" s="201"/>
      <c r="H167" s="20">
        <v>0</v>
      </c>
      <c r="I167" s="20">
        <v>1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f>H167+I167*2+J167*4+K167*8+L167*16+M167*32+N167*64+O167*128+P167*256+Q167*512</f>
        <v>2</v>
      </c>
      <c r="S167" s="20">
        <v>100</v>
      </c>
      <c r="T167" s="20">
        <v>100</v>
      </c>
      <c r="U167" s="20">
        <v>253</v>
      </c>
      <c r="V167" s="20">
        <v>260</v>
      </c>
      <c r="W167" s="20">
        <v>20</v>
      </c>
      <c r="X167" s="20">
        <v>600</v>
      </c>
      <c r="Y167" s="20">
        <v>210</v>
      </c>
      <c r="Z167" s="20">
        <v>205</v>
      </c>
      <c r="AA167" s="20">
        <v>-20</v>
      </c>
      <c r="AB167" s="20">
        <v>100</v>
      </c>
      <c r="AC167" s="20">
        <v>100</v>
      </c>
      <c r="AD167" s="20">
        <v>100</v>
      </c>
      <c r="AE167" s="20">
        <v>100</v>
      </c>
      <c r="AF167" s="20">
        <v>0</v>
      </c>
      <c r="AG167" s="20">
        <v>30</v>
      </c>
      <c r="AH167" s="20">
        <v>60</v>
      </c>
      <c r="AI167" s="20">
        <v>100</v>
      </c>
      <c r="AJ167" s="20">
        <v>100</v>
      </c>
      <c r="AK167" s="20">
        <v>3000</v>
      </c>
      <c r="AL167" s="20">
        <v>3000</v>
      </c>
      <c r="AM167" s="20">
        <v>3000</v>
      </c>
      <c r="AN167" s="20">
        <v>10</v>
      </c>
      <c r="AO167" s="20">
        <v>3000</v>
      </c>
    </row>
    <row r="168" s="3" customFormat="1" ht="17.5" spans="1:41">
      <c r="A168" s="34"/>
      <c r="B168" s="35"/>
      <c r="C168" s="34"/>
      <c r="D168" s="36"/>
      <c r="E168" s="37" t="s">
        <v>162</v>
      </c>
      <c r="F168" s="37"/>
      <c r="G168" s="232"/>
      <c r="H168" s="49">
        <v>0</v>
      </c>
      <c r="I168" s="49">
        <v>1</v>
      </c>
      <c r="J168" s="49">
        <v>1</v>
      </c>
      <c r="K168" s="49">
        <v>0</v>
      </c>
      <c r="L168" s="49">
        <v>1</v>
      </c>
      <c r="M168" s="49">
        <v>0</v>
      </c>
      <c r="N168" s="49">
        <v>0</v>
      </c>
      <c r="O168" s="49">
        <v>0</v>
      </c>
      <c r="P168" s="49">
        <v>0</v>
      </c>
      <c r="Q168" s="49">
        <v>0</v>
      </c>
      <c r="R168" s="49">
        <f>H168+I168*2+J168*4+K168*8+L168*16+M168*32+N168*64+O168*128+P168*256+Q168*512</f>
        <v>22</v>
      </c>
      <c r="S168" s="148">
        <v>100</v>
      </c>
      <c r="T168" s="148">
        <v>100</v>
      </c>
      <c r="U168" s="148">
        <v>242</v>
      </c>
      <c r="V168" s="148">
        <v>250</v>
      </c>
      <c r="W168" s="148">
        <v>20</v>
      </c>
      <c r="X168" s="148">
        <v>6000</v>
      </c>
      <c r="Y168" s="148">
        <v>224</v>
      </c>
      <c r="Z168" s="148">
        <v>216</v>
      </c>
      <c r="AA168" s="433">
        <v>-20</v>
      </c>
      <c r="AB168" s="148">
        <v>0</v>
      </c>
      <c r="AC168" s="148" t="s">
        <v>1062</v>
      </c>
      <c r="AD168" s="148" t="s">
        <v>1063</v>
      </c>
      <c r="AE168" s="148">
        <v>100</v>
      </c>
      <c r="AF168" s="148">
        <v>0</v>
      </c>
      <c r="AG168" s="148" t="s">
        <v>1062</v>
      </c>
      <c r="AH168" s="148" t="s">
        <v>1063</v>
      </c>
      <c r="AI168" s="148">
        <v>100</v>
      </c>
      <c r="AJ168" s="148" t="s">
        <v>1064</v>
      </c>
      <c r="AK168" s="148" t="s">
        <v>181</v>
      </c>
      <c r="AL168" s="148">
        <v>16.67</v>
      </c>
      <c r="AM168" s="148">
        <v>16.67</v>
      </c>
      <c r="AN168" s="148" t="s">
        <v>1065</v>
      </c>
      <c r="AO168" s="148">
        <v>3000</v>
      </c>
    </row>
    <row r="169" customFormat="1" ht="17.5" spans="1:41">
      <c r="A169" s="31">
        <f>A163</f>
        <v>608</v>
      </c>
      <c r="B169" s="40" t="s">
        <v>393</v>
      </c>
      <c r="C169" s="31" t="s">
        <v>394</v>
      </c>
      <c r="D169" s="41" t="s">
        <v>109</v>
      </c>
      <c r="E169" s="42" t="s">
        <v>395</v>
      </c>
      <c r="F169" s="42" t="s">
        <v>396</v>
      </c>
      <c r="G169" s="424"/>
      <c r="H169" s="21">
        <v>0</v>
      </c>
      <c r="I169" s="21">
        <v>1</v>
      </c>
      <c r="J169" s="21">
        <v>1</v>
      </c>
      <c r="K169" s="21">
        <v>0</v>
      </c>
      <c r="L169" s="21">
        <v>1</v>
      </c>
      <c r="M169" s="21">
        <v>0</v>
      </c>
      <c r="N169" s="21">
        <v>0</v>
      </c>
      <c r="O169" s="21">
        <v>0</v>
      </c>
      <c r="P169" s="21">
        <v>0</v>
      </c>
      <c r="Q169" s="21">
        <v>0</v>
      </c>
      <c r="R169" s="21">
        <f>H169+I169*2+J169*4+K169*8+L169*16+M169*32+N169*64+O169*128+P169*256+Q169*512</f>
        <v>22</v>
      </c>
      <c r="S169" s="143">
        <v>100</v>
      </c>
      <c r="T169" s="143">
        <v>100</v>
      </c>
      <c r="U169" s="143">
        <v>242</v>
      </c>
      <c r="V169" s="143">
        <v>250</v>
      </c>
      <c r="W169" s="143">
        <v>18</v>
      </c>
      <c r="X169" s="143">
        <v>600</v>
      </c>
      <c r="Y169" s="143">
        <v>224</v>
      </c>
      <c r="Z169" s="143">
        <v>216</v>
      </c>
      <c r="AA169" s="433">
        <v>-20</v>
      </c>
      <c r="AB169" s="234">
        <v>0</v>
      </c>
      <c r="AC169" s="234">
        <v>47</v>
      </c>
      <c r="AD169" s="234">
        <v>72</v>
      </c>
      <c r="AE169" s="234">
        <v>100</v>
      </c>
      <c r="AF169" s="234">
        <v>0</v>
      </c>
      <c r="AG169" s="234">
        <v>47</v>
      </c>
      <c r="AH169" s="234">
        <v>72</v>
      </c>
      <c r="AI169" s="234">
        <v>100</v>
      </c>
      <c r="AJ169" s="234">
        <v>100</v>
      </c>
      <c r="AK169" s="234">
        <v>3000</v>
      </c>
      <c r="AL169" s="234">
        <v>16</v>
      </c>
      <c r="AM169" s="234">
        <v>16</v>
      </c>
      <c r="AN169" s="143">
        <v>10</v>
      </c>
      <c r="AO169" s="143">
        <v>3000</v>
      </c>
    </row>
    <row r="170" s="3" customFormat="1" ht="17.5" spans="1:41">
      <c r="A170" s="34"/>
      <c r="B170" s="35"/>
      <c r="C170" s="34"/>
      <c r="D170" s="36"/>
      <c r="E170" s="37"/>
      <c r="F170" s="34"/>
      <c r="G170" s="232"/>
      <c r="H170" s="49"/>
      <c r="I170" s="49"/>
      <c r="J170" s="49"/>
      <c r="K170" s="49"/>
      <c r="L170" s="49"/>
      <c r="M170" s="49"/>
      <c r="N170" s="49"/>
      <c r="O170" s="49"/>
      <c r="P170" s="49"/>
      <c r="Q170" s="49">
        <v>0</v>
      </c>
      <c r="R170" s="49"/>
      <c r="S170" s="148"/>
      <c r="T170" s="148"/>
      <c r="U170" s="148"/>
      <c r="V170" s="148"/>
      <c r="W170" s="148"/>
      <c r="X170" s="148"/>
      <c r="Y170" s="148"/>
      <c r="Z170" s="148"/>
      <c r="AA170" s="433"/>
      <c r="AB170" s="148"/>
      <c r="AC170" s="148"/>
      <c r="AD170" s="148"/>
      <c r="AE170" s="148"/>
      <c r="AF170" s="148"/>
      <c r="AG170" s="148"/>
      <c r="AH170" s="148"/>
      <c r="AI170" s="148"/>
      <c r="AJ170" s="148"/>
      <c r="AK170" s="148"/>
      <c r="AL170" s="148"/>
      <c r="AM170" s="148"/>
      <c r="AN170" s="148"/>
      <c r="AO170" s="148">
        <v>3000</v>
      </c>
    </row>
    <row r="171" customFormat="1" ht="17.5" spans="1:41">
      <c r="A171" s="48">
        <f>A165</f>
        <v>608</v>
      </c>
      <c r="B171" s="40"/>
      <c r="C171" s="31" t="s">
        <v>394</v>
      </c>
      <c r="D171" s="41" t="s">
        <v>120</v>
      </c>
      <c r="E171" s="42" t="s">
        <v>397</v>
      </c>
      <c r="F171" s="42" t="s">
        <v>398</v>
      </c>
      <c r="G171" s="424"/>
      <c r="H171" s="21"/>
      <c r="I171" s="21"/>
      <c r="J171" s="21"/>
      <c r="K171" s="21"/>
      <c r="L171" s="21"/>
      <c r="M171" s="21"/>
      <c r="N171" s="21"/>
      <c r="O171" s="21"/>
      <c r="P171" s="21"/>
      <c r="Q171" s="21">
        <v>0</v>
      </c>
      <c r="R171" s="21"/>
      <c r="S171" s="143"/>
      <c r="T171" s="143"/>
      <c r="U171" s="143"/>
      <c r="V171" s="143"/>
      <c r="W171" s="143"/>
      <c r="X171" s="143"/>
      <c r="Y171" s="143"/>
      <c r="Z171" s="143"/>
      <c r="AA171" s="433"/>
      <c r="AB171" s="143"/>
      <c r="AC171" s="143"/>
      <c r="AD171" s="143"/>
      <c r="AE171" s="143"/>
      <c r="AF171" s="143"/>
      <c r="AG171" s="143"/>
      <c r="AH171" s="143"/>
      <c r="AI171" s="143"/>
      <c r="AJ171" s="143"/>
      <c r="AK171" s="143"/>
      <c r="AL171" s="143"/>
      <c r="AM171" s="143"/>
      <c r="AN171" s="143"/>
      <c r="AO171" s="143">
        <v>3000</v>
      </c>
    </row>
    <row r="172" s="3" customFormat="1" ht="17.5" spans="1:41">
      <c r="A172" s="34"/>
      <c r="B172" s="35"/>
      <c r="C172" s="34"/>
      <c r="D172" s="36"/>
      <c r="E172" s="37"/>
      <c r="F172" s="34"/>
      <c r="G172" s="232"/>
      <c r="H172" s="49"/>
      <c r="I172" s="49"/>
      <c r="J172" s="49"/>
      <c r="K172" s="49"/>
      <c r="L172" s="49"/>
      <c r="M172" s="49"/>
      <c r="N172" s="49"/>
      <c r="O172" s="49"/>
      <c r="P172" s="49"/>
      <c r="Q172" s="49">
        <v>0</v>
      </c>
      <c r="R172" s="49"/>
      <c r="S172" s="148"/>
      <c r="T172" s="148"/>
      <c r="U172" s="148"/>
      <c r="V172" s="148"/>
      <c r="W172" s="148"/>
      <c r="X172" s="148"/>
      <c r="Y172" s="148"/>
      <c r="Z172" s="148"/>
      <c r="AA172" s="433"/>
      <c r="AB172" s="148"/>
      <c r="AC172" s="148"/>
      <c r="AD172" s="148"/>
      <c r="AE172" s="148"/>
      <c r="AF172" s="148"/>
      <c r="AG172" s="148"/>
      <c r="AH172" s="148"/>
      <c r="AI172" s="148"/>
      <c r="AJ172" s="148"/>
      <c r="AK172" s="148"/>
      <c r="AL172" s="148"/>
      <c r="AM172" s="148"/>
      <c r="AN172" s="148"/>
      <c r="AO172" s="148">
        <v>3000</v>
      </c>
    </row>
    <row r="173" customFormat="1" ht="17.5" spans="1:41">
      <c r="A173" s="48">
        <f t="shared" ref="A173" si="11">A169</f>
        <v>608</v>
      </c>
      <c r="B173" s="40"/>
      <c r="C173" s="31" t="s">
        <v>394</v>
      </c>
      <c r="D173" s="41" t="s">
        <v>126</v>
      </c>
      <c r="E173" s="42" t="s">
        <v>399</v>
      </c>
      <c r="F173" s="42" t="s">
        <v>400</v>
      </c>
      <c r="G173" s="424"/>
      <c r="H173" s="21"/>
      <c r="I173" s="21"/>
      <c r="J173" s="21"/>
      <c r="K173" s="21"/>
      <c r="L173" s="21"/>
      <c r="M173" s="21"/>
      <c r="N173" s="21"/>
      <c r="O173" s="21"/>
      <c r="P173" s="21"/>
      <c r="Q173" s="21">
        <v>0</v>
      </c>
      <c r="R173" s="21"/>
      <c r="S173" s="143"/>
      <c r="T173" s="143"/>
      <c r="U173" s="143"/>
      <c r="V173" s="143"/>
      <c r="W173" s="143"/>
      <c r="X173" s="143"/>
      <c r="Y173" s="143"/>
      <c r="Z173" s="143"/>
      <c r="AA173" s="433"/>
      <c r="AB173" s="143"/>
      <c r="AC173" s="143"/>
      <c r="AD173" s="143"/>
      <c r="AE173" s="143"/>
      <c r="AF173" s="143"/>
      <c r="AG173" s="143"/>
      <c r="AH173" s="143"/>
      <c r="AI173" s="143"/>
      <c r="AJ173" s="143"/>
      <c r="AK173" s="143"/>
      <c r="AL173" s="143"/>
      <c r="AM173" s="143"/>
      <c r="AN173" s="143"/>
      <c r="AO173" s="143">
        <v>3000</v>
      </c>
    </row>
    <row r="174" s="2" customFormat="1" ht="17.5" spans="1:41">
      <c r="A174" s="34"/>
      <c r="B174" s="35"/>
      <c r="C174" s="34"/>
      <c r="D174" s="36"/>
      <c r="E174" s="37" t="s">
        <v>417</v>
      </c>
      <c r="F174" s="37" t="s">
        <v>402</v>
      </c>
      <c r="H174" s="39">
        <v>0</v>
      </c>
      <c r="I174" s="39">
        <v>1</v>
      </c>
      <c r="J174" s="39">
        <v>0</v>
      </c>
      <c r="K174" s="39">
        <v>0</v>
      </c>
      <c r="L174" s="39">
        <v>0</v>
      </c>
      <c r="M174" s="39">
        <v>0</v>
      </c>
      <c r="N174" s="39">
        <v>0</v>
      </c>
      <c r="O174" s="39">
        <v>0</v>
      </c>
      <c r="P174" s="39">
        <v>0</v>
      </c>
      <c r="Q174" s="39">
        <v>0</v>
      </c>
      <c r="R174" s="394">
        <f t="shared" ref="R174:R181" si="12">H174+I174*2+J174*4+K174*8+L174*16+M174*32+N174*64+O174*128+P174*256+Q174*512</f>
        <v>2</v>
      </c>
      <c r="S174" s="148" t="s">
        <v>181</v>
      </c>
      <c r="T174" s="148" t="s">
        <v>181</v>
      </c>
      <c r="U174" s="222" t="s">
        <v>181</v>
      </c>
      <c r="V174" s="222" t="s">
        <v>181</v>
      </c>
      <c r="W174" s="222" t="s">
        <v>181</v>
      </c>
      <c r="X174" s="222" t="s">
        <v>181</v>
      </c>
      <c r="Y174" s="148" t="s">
        <v>181</v>
      </c>
      <c r="Z174" s="148" t="s">
        <v>181</v>
      </c>
      <c r="AA174" s="433" t="s">
        <v>181</v>
      </c>
      <c r="AB174" s="148" t="s">
        <v>181</v>
      </c>
      <c r="AC174" s="148" t="s">
        <v>181</v>
      </c>
      <c r="AD174" s="148" t="s">
        <v>181</v>
      </c>
      <c r="AE174" s="148" t="s">
        <v>181</v>
      </c>
      <c r="AF174" s="148" t="s">
        <v>181</v>
      </c>
      <c r="AG174" s="148" t="s">
        <v>181</v>
      </c>
      <c r="AH174" s="148" t="s">
        <v>181</v>
      </c>
      <c r="AI174" s="148" t="s">
        <v>181</v>
      </c>
      <c r="AJ174" s="148" t="s">
        <v>181</v>
      </c>
      <c r="AK174" s="148" t="s">
        <v>181</v>
      </c>
      <c r="AL174" s="148" t="s">
        <v>181</v>
      </c>
      <c r="AM174" s="148" t="s">
        <v>181</v>
      </c>
      <c r="AN174" s="148" t="s">
        <v>181</v>
      </c>
      <c r="AO174" s="148">
        <v>3000</v>
      </c>
    </row>
    <row r="175" customFormat="1" ht="17.5" spans="1:41">
      <c r="A175" s="31">
        <f>A169</f>
        <v>608</v>
      </c>
      <c r="B175" s="40" t="s">
        <v>409</v>
      </c>
      <c r="C175" s="31" t="s">
        <v>410</v>
      </c>
      <c r="D175" s="41" t="s">
        <v>109</v>
      </c>
      <c r="E175" s="42" t="s">
        <v>411</v>
      </c>
      <c r="F175" s="42" t="s">
        <v>412</v>
      </c>
      <c r="G175" s="424"/>
      <c r="H175" s="21">
        <v>0</v>
      </c>
      <c r="I175" s="21">
        <v>1</v>
      </c>
      <c r="J175" s="21">
        <v>0</v>
      </c>
      <c r="K175" s="21">
        <v>0</v>
      </c>
      <c r="L175" s="21">
        <v>0</v>
      </c>
      <c r="M175" s="21">
        <v>0</v>
      </c>
      <c r="N175" s="21">
        <v>0</v>
      </c>
      <c r="O175" s="21">
        <v>0</v>
      </c>
      <c r="P175" s="21">
        <v>0</v>
      </c>
      <c r="Q175" s="21">
        <v>0</v>
      </c>
      <c r="R175" s="21">
        <f t="shared" si="12"/>
        <v>2</v>
      </c>
      <c r="S175" s="143">
        <v>100</v>
      </c>
      <c r="T175" s="143">
        <v>100</v>
      </c>
      <c r="U175" s="143">
        <v>253</v>
      </c>
      <c r="V175" s="143">
        <v>260</v>
      </c>
      <c r="W175" s="143">
        <v>20</v>
      </c>
      <c r="X175" s="143">
        <v>600</v>
      </c>
      <c r="Y175" s="143">
        <v>210</v>
      </c>
      <c r="Z175" s="143">
        <v>205</v>
      </c>
      <c r="AA175" s="433">
        <v>-20</v>
      </c>
      <c r="AB175" s="143">
        <v>100</v>
      </c>
      <c r="AC175" s="143">
        <v>100</v>
      </c>
      <c r="AD175" s="143">
        <v>100</v>
      </c>
      <c r="AE175" s="143">
        <v>100</v>
      </c>
      <c r="AF175" s="143">
        <v>0</v>
      </c>
      <c r="AG175" s="143">
        <v>30</v>
      </c>
      <c r="AH175" s="143">
        <v>60</v>
      </c>
      <c r="AI175" s="143">
        <v>100</v>
      </c>
      <c r="AJ175" s="143">
        <v>100</v>
      </c>
      <c r="AK175" s="143">
        <v>3000</v>
      </c>
      <c r="AL175" s="143">
        <v>3000</v>
      </c>
      <c r="AM175" s="143">
        <v>3000</v>
      </c>
      <c r="AN175" s="143">
        <v>10</v>
      </c>
      <c r="AO175" s="143">
        <v>3000</v>
      </c>
    </row>
    <row r="176" s="6" customFormat="1" ht="17.5" spans="1:41">
      <c r="A176" s="62"/>
      <c r="B176" s="63"/>
      <c r="C176" s="62"/>
      <c r="D176" s="64"/>
      <c r="E176" s="65" t="s">
        <v>413</v>
      </c>
      <c r="F176" s="65" t="s">
        <v>414</v>
      </c>
      <c r="H176" s="205">
        <v>0</v>
      </c>
      <c r="I176" s="205">
        <v>1</v>
      </c>
      <c r="J176" s="205">
        <v>0</v>
      </c>
      <c r="K176" s="205">
        <v>0</v>
      </c>
      <c r="L176" s="205">
        <v>0</v>
      </c>
      <c r="M176" s="205">
        <v>0</v>
      </c>
      <c r="N176" s="205">
        <v>0</v>
      </c>
      <c r="O176" s="205">
        <v>0</v>
      </c>
      <c r="P176" s="205">
        <v>0</v>
      </c>
      <c r="Q176" s="205">
        <v>0</v>
      </c>
      <c r="R176" s="205">
        <f t="shared" si="12"/>
        <v>2</v>
      </c>
      <c r="S176" s="238" t="s">
        <v>181</v>
      </c>
      <c r="T176" s="238" t="s">
        <v>181</v>
      </c>
      <c r="U176" s="238" t="s">
        <v>181</v>
      </c>
      <c r="V176" s="238" t="s">
        <v>181</v>
      </c>
      <c r="W176" s="238" t="s">
        <v>181</v>
      </c>
      <c r="X176" s="238"/>
      <c r="Y176" s="238" t="s">
        <v>181</v>
      </c>
      <c r="Z176" s="238" t="s">
        <v>181</v>
      </c>
      <c r="AA176" s="433" t="s">
        <v>181</v>
      </c>
      <c r="AB176" s="238" t="s">
        <v>181</v>
      </c>
      <c r="AC176" s="238" t="s">
        <v>181</v>
      </c>
      <c r="AD176" s="238" t="s">
        <v>181</v>
      </c>
      <c r="AE176" s="238" t="s">
        <v>181</v>
      </c>
      <c r="AF176" s="238" t="s">
        <v>181</v>
      </c>
      <c r="AG176" s="238" t="s">
        <v>181</v>
      </c>
      <c r="AH176" s="238" t="s">
        <v>181</v>
      </c>
      <c r="AI176" s="238" t="s">
        <v>181</v>
      </c>
      <c r="AJ176" s="238" t="s">
        <v>181</v>
      </c>
      <c r="AK176" s="238" t="s">
        <v>181</v>
      </c>
      <c r="AL176" s="238" t="s">
        <v>181</v>
      </c>
      <c r="AM176" s="238" t="s">
        <v>181</v>
      </c>
      <c r="AN176" s="238" t="s">
        <v>181</v>
      </c>
      <c r="AO176" s="238">
        <v>3000</v>
      </c>
    </row>
    <row r="177" customFormat="1" ht="17.5" spans="1:41">
      <c r="A177" s="31">
        <f>A175</f>
        <v>608</v>
      </c>
      <c r="B177" s="40" t="s">
        <v>409</v>
      </c>
      <c r="C177" s="31" t="s">
        <v>410</v>
      </c>
      <c r="D177" s="41" t="s">
        <v>120</v>
      </c>
      <c r="E177" s="42" t="s">
        <v>415</v>
      </c>
      <c r="F177" s="42" t="s">
        <v>416</v>
      </c>
      <c r="G177" s="424"/>
      <c r="H177" s="21">
        <v>0</v>
      </c>
      <c r="I177" s="21">
        <v>1</v>
      </c>
      <c r="J177" s="21">
        <v>0</v>
      </c>
      <c r="K177" s="21">
        <v>0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21">
        <v>0</v>
      </c>
      <c r="R177" s="21">
        <f t="shared" si="12"/>
        <v>2</v>
      </c>
      <c r="S177" s="143">
        <v>100</v>
      </c>
      <c r="T177" s="143">
        <v>100</v>
      </c>
      <c r="U177" s="143">
        <v>253</v>
      </c>
      <c r="V177" s="143">
        <v>260</v>
      </c>
      <c r="W177" s="143">
        <v>20</v>
      </c>
      <c r="X177" s="143">
        <v>600</v>
      </c>
      <c r="Y177" s="143">
        <v>210</v>
      </c>
      <c r="Z177" s="143">
        <v>205</v>
      </c>
      <c r="AA177" s="433">
        <v>-20</v>
      </c>
      <c r="AB177" s="143">
        <v>100</v>
      </c>
      <c r="AC177" s="143">
        <v>100</v>
      </c>
      <c r="AD177" s="143">
        <v>100</v>
      </c>
      <c r="AE177" s="143">
        <v>100</v>
      </c>
      <c r="AF177" s="143">
        <v>0</v>
      </c>
      <c r="AG177" s="143">
        <v>30</v>
      </c>
      <c r="AH177" s="143">
        <v>60</v>
      </c>
      <c r="AI177" s="143">
        <v>100</v>
      </c>
      <c r="AJ177" s="143">
        <v>100</v>
      </c>
      <c r="AK177" s="143">
        <v>3000</v>
      </c>
      <c r="AL177" s="143">
        <v>3000</v>
      </c>
      <c r="AM177" s="143">
        <v>3000</v>
      </c>
      <c r="AN177" s="143">
        <v>10</v>
      </c>
      <c r="AO177" s="143">
        <v>3000</v>
      </c>
    </row>
    <row r="178" s="2" customFormat="1" ht="17.5" spans="1:41">
      <c r="A178" s="34"/>
      <c r="B178" s="35"/>
      <c r="C178" s="34"/>
      <c r="D178" s="36"/>
      <c r="E178" s="37" t="s">
        <v>417</v>
      </c>
      <c r="F178" s="37" t="s">
        <v>418</v>
      </c>
      <c r="H178" s="453">
        <v>0</v>
      </c>
      <c r="I178" s="453">
        <v>1</v>
      </c>
      <c r="J178" s="453">
        <v>0</v>
      </c>
      <c r="K178" s="453">
        <v>0</v>
      </c>
      <c r="L178" s="453">
        <v>0</v>
      </c>
      <c r="M178" s="453">
        <v>0</v>
      </c>
      <c r="N178" s="453">
        <v>0</v>
      </c>
      <c r="O178" s="453">
        <v>0</v>
      </c>
      <c r="P178" s="453">
        <v>0</v>
      </c>
      <c r="Q178" s="453">
        <v>0</v>
      </c>
      <c r="R178" s="394">
        <f t="shared" si="12"/>
        <v>2</v>
      </c>
      <c r="S178" s="148" t="s">
        <v>181</v>
      </c>
      <c r="T178" s="148" t="s">
        <v>181</v>
      </c>
      <c r="U178" s="148" t="s">
        <v>181</v>
      </c>
      <c r="V178" s="148" t="s">
        <v>181</v>
      </c>
      <c r="W178" s="148" t="s">
        <v>181</v>
      </c>
      <c r="X178" s="148" t="s">
        <v>181</v>
      </c>
      <c r="Y178" s="148" t="s">
        <v>181</v>
      </c>
      <c r="Z178" s="148" t="s">
        <v>181</v>
      </c>
      <c r="AA178" s="433" t="s">
        <v>181</v>
      </c>
      <c r="AB178" s="148" t="s">
        <v>181</v>
      </c>
      <c r="AC178" s="148" t="s">
        <v>181</v>
      </c>
      <c r="AD178" s="148" t="s">
        <v>181</v>
      </c>
      <c r="AE178" s="148" t="s">
        <v>181</v>
      </c>
      <c r="AF178" s="148" t="s">
        <v>181</v>
      </c>
      <c r="AG178" s="148" t="s">
        <v>181</v>
      </c>
      <c r="AH178" s="148" t="s">
        <v>181</v>
      </c>
      <c r="AI178" s="148" t="s">
        <v>181</v>
      </c>
      <c r="AJ178" s="148" t="s">
        <v>181</v>
      </c>
      <c r="AK178" s="148" t="s">
        <v>181</v>
      </c>
      <c r="AL178" s="148" t="s">
        <v>181</v>
      </c>
      <c r="AM178" s="148" t="s">
        <v>181</v>
      </c>
      <c r="AN178" s="148" t="s">
        <v>181</v>
      </c>
      <c r="AO178" s="148">
        <v>3000</v>
      </c>
    </row>
    <row r="179" customFormat="1" ht="17.5" spans="1:41">
      <c r="A179" s="31">
        <f t="shared" ref="A179:A183" si="13">A177</f>
        <v>608</v>
      </c>
      <c r="B179" s="40" t="s">
        <v>409</v>
      </c>
      <c r="C179" s="31" t="s">
        <v>410</v>
      </c>
      <c r="D179" s="41" t="s">
        <v>126</v>
      </c>
      <c r="E179" s="42" t="s">
        <v>422</v>
      </c>
      <c r="F179" s="42" t="s">
        <v>423</v>
      </c>
      <c r="G179" s="424"/>
      <c r="H179" s="21">
        <v>0</v>
      </c>
      <c r="I179" s="21">
        <v>1</v>
      </c>
      <c r="J179" s="21">
        <v>0</v>
      </c>
      <c r="K179" s="21">
        <v>0</v>
      </c>
      <c r="L179" s="21">
        <v>0</v>
      </c>
      <c r="M179" s="21">
        <v>0</v>
      </c>
      <c r="N179" s="21">
        <v>0</v>
      </c>
      <c r="O179" s="21">
        <v>0</v>
      </c>
      <c r="P179" s="21">
        <v>0</v>
      </c>
      <c r="Q179" s="21">
        <v>0</v>
      </c>
      <c r="R179" s="21">
        <f t="shared" si="12"/>
        <v>2</v>
      </c>
      <c r="S179" s="143">
        <v>100</v>
      </c>
      <c r="T179" s="143">
        <v>100</v>
      </c>
      <c r="U179" s="143">
        <v>253</v>
      </c>
      <c r="V179" s="143">
        <v>260</v>
      </c>
      <c r="W179" s="143">
        <v>20</v>
      </c>
      <c r="X179" s="143">
        <v>600</v>
      </c>
      <c r="Y179" s="143">
        <v>210</v>
      </c>
      <c r="Z179" s="143">
        <v>205</v>
      </c>
      <c r="AA179" s="433">
        <v>-20</v>
      </c>
      <c r="AB179" s="143">
        <v>100</v>
      </c>
      <c r="AC179" s="143">
        <v>100</v>
      </c>
      <c r="AD179" s="143">
        <v>100</v>
      </c>
      <c r="AE179" s="143">
        <v>100</v>
      </c>
      <c r="AF179" s="143">
        <v>0</v>
      </c>
      <c r="AG179" s="143">
        <v>30</v>
      </c>
      <c r="AH179" s="143">
        <v>60</v>
      </c>
      <c r="AI179" s="143">
        <v>100</v>
      </c>
      <c r="AJ179" s="143">
        <v>100</v>
      </c>
      <c r="AK179" s="143">
        <v>3000</v>
      </c>
      <c r="AL179" s="143">
        <v>3000</v>
      </c>
      <c r="AM179" s="143">
        <v>3000</v>
      </c>
      <c r="AN179" s="143">
        <v>10</v>
      </c>
      <c r="AO179" s="143">
        <v>3000</v>
      </c>
    </row>
    <row r="180" s="2" customFormat="1" ht="17.5" spans="1:41">
      <c r="A180" s="34"/>
      <c r="B180" s="35"/>
      <c r="C180" s="34"/>
      <c r="D180" s="36"/>
      <c r="E180" s="37" t="s">
        <v>417</v>
      </c>
      <c r="F180" s="37" t="s">
        <v>424</v>
      </c>
      <c r="H180" s="453">
        <v>0</v>
      </c>
      <c r="I180" s="453">
        <v>1</v>
      </c>
      <c r="J180" s="453">
        <v>0</v>
      </c>
      <c r="K180" s="453">
        <v>0</v>
      </c>
      <c r="L180" s="453">
        <v>0</v>
      </c>
      <c r="M180" s="453">
        <v>0</v>
      </c>
      <c r="N180" s="453">
        <v>0</v>
      </c>
      <c r="O180" s="453">
        <v>0</v>
      </c>
      <c r="P180" s="453">
        <v>0</v>
      </c>
      <c r="Q180" s="453">
        <v>0</v>
      </c>
      <c r="R180" s="394">
        <f t="shared" si="12"/>
        <v>2</v>
      </c>
      <c r="S180" s="148" t="s">
        <v>181</v>
      </c>
      <c r="T180" s="148" t="s">
        <v>181</v>
      </c>
      <c r="U180" s="148" t="s">
        <v>181</v>
      </c>
      <c r="V180" s="148" t="s">
        <v>181</v>
      </c>
      <c r="W180" s="148" t="s">
        <v>181</v>
      </c>
      <c r="X180" s="148" t="s">
        <v>181</v>
      </c>
      <c r="Y180" s="148" t="s">
        <v>181</v>
      </c>
      <c r="Z180" s="148" t="s">
        <v>181</v>
      </c>
      <c r="AA180" s="433" t="s">
        <v>181</v>
      </c>
      <c r="AB180" s="148" t="s">
        <v>181</v>
      </c>
      <c r="AC180" s="148" t="s">
        <v>181</v>
      </c>
      <c r="AD180" s="148" t="s">
        <v>181</v>
      </c>
      <c r="AE180" s="148" t="s">
        <v>181</v>
      </c>
      <c r="AF180" s="148" t="s">
        <v>181</v>
      </c>
      <c r="AG180" s="148" t="s">
        <v>181</v>
      </c>
      <c r="AH180" s="148" t="s">
        <v>181</v>
      </c>
      <c r="AI180" s="148" t="s">
        <v>181</v>
      </c>
      <c r="AJ180" s="148" t="s">
        <v>181</v>
      </c>
      <c r="AK180" s="148" t="s">
        <v>181</v>
      </c>
      <c r="AL180" s="148" t="s">
        <v>181</v>
      </c>
      <c r="AM180" s="148" t="s">
        <v>181</v>
      </c>
      <c r="AN180" s="148" t="s">
        <v>181</v>
      </c>
      <c r="AO180" s="148">
        <v>3000</v>
      </c>
    </row>
    <row r="181" customFormat="1" ht="17.5" spans="1:41">
      <c r="A181" s="31">
        <f t="shared" si="13"/>
        <v>608</v>
      </c>
      <c r="B181" s="40" t="s">
        <v>409</v>
      </c>
      <c r="C181" s="31" t="s">
        <v>410</v>
      </c>
      <c r="D181" s="41" t="s">
        <v>129</v>
      </c>
      <c r="E181" s="42" t="s">
        <v>425</v>
      </c>
      <c r="F181" s="42" t="s">
        <v>426</v>
      </c>
      <c r="G181" s="424"/>
      <c r="H181" s="21">
        <v>0</v>
      </c>
      <c r="I181" s="21">
        <v>1</v>
      </c>
      <c r="J181" s="21">
        <v>0</v>
      </c>
      <c r="K181" s="21">
        <v>0</v>
      </c>
      <c r="L181" s="21">
        <v>0</v>
      </c>
      <c r="M181" s="21">
        <v>0</v>
      </c>
      <c r="N181" s="21">
        <v>0</v>
      </c>
      <c r="O181" s="21">
        <v>0</v>
      </c>
      <c r="P181" s="21">
        <v>0</v>
      </c>
      <c r="Q181" s="21">
        <v>0</v>
      </c>
      <c r="R181" s="21">
        <f t="shared" si="12"/>
        <v>2</v>
      </c>
      <c r="S181" s="143">
        <v>100</v>
      </c>
      <c r="T181" s="143">
        <v>100</v>
      </c>
      <c r="U181" s="143">
        <v>253</v>
      </c>
      <c r="V181" s="143">
        <v>260</v>
      </c>
      <c r="W181" s="143">
        <v>20</v>
      </c>
      <c r="X181" s="143">
        <v>600</v>
      </c>
      <c r="Y181" s="143">
        <v>210</v>
      </c>
      <c r="Z181" s="143">
        <v>205</v>
      </c>
      <c r="AA181" s="433">
        <v>-20</v>
      </c>
      <c r="AB181" s="143">
        <v>100</v>
      </c>
      <c r="AC181" s="143">
        <v>100</v>
      </c>
      <c r="AD181" s="143">
        <v>100</v>
      </c>
      <c r="AE181" s="143">
        <v>100</v>
      </c>
      <c r="AF181" s="143">
        <v>0</v>
      </c>
      <c r="AG181" s="143">
        <v>30</v>
      </c>
      <c r="AH181" s="143">
        <v>60</v>
      </c>
      <c r="AI181" s="143">
        <v>100</v>
      </c>
      <c r="AJ181" s="143">
        <v>100</v>
      </c>
      <c r="AK181" s="143">
        <v>3000</v>
      </c>
      <c r="AL181" s="143">
        <v>3000</v>
      </c>
      <c r="AM181" s="143">
        <v>3000</v>
      </c>
      <c r="AN181" s="143">
        <v>10</v>
      </c>
      <c r="AO181" s="143">
        <v>3000</v>
      </c>
    </row>
    <row r="182" s="3" customFormat="1" ht="17.5" spans="1:41">
      <c r="A182" s="45"/>
      <c r="B182" s="35"/>
      <c r="C182" s="34"/>
      <c r="D182" s="36"/>
      <c r="E182" s="37"/>
      <c r="F182" s="37"/>
      <c r="G182" s="232"/>
      <c r="H182" s="49"/>
      <c r="I182" s="49"/>
      <c r="J182" s="49"/>
      <c r="K182" s="49"/>
      <c r="L182" s="49"/>
      <c r="M182" s="49"/>
      <c r="N182" s="49"/>
      <c r="O182" s="49"/>
      <c r="P182" s="49"/>
      <c r="Q182" s="49">
        <v>0</v>
      </c>
      <c r="R182" s="49"/>
      <c r="S182" s="148"/>
      <c r="T182" s="148"/>
      <c r="U182" s="148"/>
      <c r="V182" s="148"/>
      <c r="W182" s="148"/>
      <c r="X182" s="148"/>
      <c r="Y182" s="148"/>
      <c r="Z182" s="148"/>
      <c r="AA182" s="433"/>
      <c r="AB182" s="148"/>
      <c r="AC182" s="148"/>
      <c r="AD182" s="148"/>
      <c r="AE182" s="148"/>
      <c r="AF182" s="148"/>
      <c r="AG182" s="148"/>
      <c r="AH182" s="148"/>
      <c r="AI182" s="148"/>
      <c r="AJ182" s="148"/>
      <c r="AK182" s="148"/>
      <c r="AL182" s="148"/>
      <c r="AM182" s="148"/>
      <c r="AN182" s="148"/>
      <c r="AO182" s="148">
        <v>3000</v>
      </c>
    </row>
    <row r="183" customFormat="1" ht="17.5" spans="1:41">
      <c r="A183" s="48">
        <f t="shared" si="13"/>
        <v>608</v>
      </c>
      <c r="B183" s="40"/>
      <c r="C183" s="31" t="s">
        <v>410</v>
      </c>
      <c r="D183" s="41" t="s">
        <v>132</v>
      </c>
      <c r="E183" s="42" t="s">
        <v>427</v>
      </c>
      <c r="F183" s="42" t="s">
        <v>428</v>
      </c>
      <c r="G183" s="424"/>
      <c r="H183" s="21"/>
      <c r="I183" s="21"/>
      <c r="J183" s="21"/>
      <c r="K183" s="21"/>
      <c r="L183" s="21"/>
      <c r="M183" s="21"/>
      <c r="N183" s="21"/>
      <c r="O183" s="21"/>
      <c r="P183" s="21"/>
      <c r="Q183" s="21">
        <v>0</v>
      </c>
      <c r="R183" s="21"/>
      <c r="S183" s="143"/>
      <c r="T183" s="143"/>
      <c r="U183" s="143"/>
      <c r="V183" s="143"/>
      <c r="W183" s="143"/>
      <c r="X183" s="143"/>
      <c r="Y183" s="143"/>
      <c r="Z183" s="143"/>
      <c r="AA183" s="433"/>
      <c r="AB183" s="143"/>
      <c r="AC183" s="143"/>
      <c r="AD183" s="143"/>
      <c r="AE183" s="143"/>
      <c r="AF183" s="143"/>
      <c r="AG183" s="143"/>
      <c r="AH183" s="143"/>
      <c r="AI183" s="143"/>
      <c r="AJ183" s="143"/>
      <c r="AK183" s="143"/>
      <c r="AL183" s="143"/>
      <c r="AM183" s="143"/>
      <c r="AN183" s="143"/>
      <c r="AO183" s="143">
        <v>3000</v>
      </c>
    </row>
    <row r="184" s="6" customFormat="1" ht="17.5" spans="1:41">
      <c r="A184" s="62"/>
      <c r="B184" s="63"/>
      <c r="C184" s="62"/>
      <c r="D184" s="64"/>
      <c r="E184" s="65"/>
      <c r="F184" s="65" t="s">
        <v>716</v>
      </c>
      <c r="H184" s="205">
        <v>0</v>
      </c>
      <c r="I184" s="205">
        <v>1</v>
      </c>
      <c r="J184" s="205">
        <v>0</v>
      </c>
      <c r="K184" s="205">
        <v>0</v>
      </c>
      <c r="L184" s="205">
        <v>0</v>
      </c>
      <c r="M184" s="205">
        <v>0</v>
      </c>
      <c r="N184" s="205">
        <v>0</v>
      </c>
      <c r="O184" s="205">
        <v>0</v>
      </c>
      <c r="P184" s="205">
        <v>0</v>
      </c>
      <c r="Q184" s="205">
        <v>0</v>
      </c>
      <c r="R184" s="205">
        <f t="shared" ref="R184:R227" si="14">H184+I184*2+J184*4+K184*8+L184*16+M184*32+N184*64+O184*128+P184*256+Q184*512</f>
        <v>2</v>
      </c>
      <c r="S184" s="238" t="s">
        <v>181</v>
      </c>
      <c r="T184" s="238" t="s">
        <v>181</v>
      </c>
      <c r="U184" s="238" t="s">
        <v>181</v>
      </c>
      <c r="V184" s="238" t="s">
        <v>181</v>
      </c>
      <c r="W184" s="238" t="s">
        <v>181</v>
      </c>
      <c r="X184" s="238" t="s">
        <v>181</v>
      </c>
      <c r="Y184" s="238" t="s">
        <v>181</v>
      </c>
      <c r="Z184" s="238" t="s">
        <v>181</v>
      </c>
      <c r="AA184" s="433" t="s">
        <v>181</v>
      </c>
      <c r="AB184" s="238" t="s">
        <v>181</v>
      </c>
      <c r="AC184" s="238" t="s">
        <v>181</v>
      </c>
      <c r="AD184" s="238" t="s">
        <v>181</v>
      </c>
      <c r="AE184" s="238" t="s">
        <v>181</v>
      </c>
      <c r="AF184" s="238" t="s">
        <v>181</v>
      </c>
      <c r="AG184" s="238" t="s">
        <v>181</v>
      </c>
      <c r="AH184" s="238" t="s">
        <v>181</v>
      </c>
      <c r="AI184" s="238" t="s">
        <v>181</v>
      </c>
      <c r="AJ184" s="238" t="s">
        <v>181</v>
      </c>
      <c r="AK184" s="238" t="s">
        <v>181</v>
      </c>
      <c r="AL184" s="238" t="s">
        <v>181</v>
      </c>
      <c r="AM184" s="238" t="s">
        <v>181</v>
      </c>
      <c r="AN184" s="238" t="s">
        <v>181</v>
      </c>
      <c r="AO184" s="238">
        <v>3000</v>
      </c>
    </row>
    <row r="185" customFormat="1" ht="17.5" spans="1:41">
      <c r="A185" s="31">
        <f>A181</f>
        <v>608</v>
      </c>
      <c r="B185" s="40" t="s">
        <v>432</v>
      </c>
      <c r="C185" s="31" t="s">
        <v>433</v>
      </c>
      <c r="D185" s="41" t="s">
        <v>109</v>
      </c>
      <c r="E185" s="42" t="s">
        <v>434</v>
      </c>
      <c r="F185" s="42" t="s">
        <v>435</v>
      </c>
      <c r="G185" s="424"/>
      <c r="H185" s="21">
        <v>0</v>
      </c>
      <c r="I185" s="21">
        <v>1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>
        <f t="shared" si="14"/>
        <v>2</v>
      </c>
      <c r="S185" s="143">
        <v>100</v>
      </c>
      <c r="T185" s="143">
        <v>100</v>
      </c>
      <c r="U185" s="143">
        <v>253</v>
      </c>
      <c r="V185" s="143">
        <v>260</v>
      </c>
      <c r="W185" s="143">
        <v>20</v>
      </c>
      <c r="X185" s="143">
        <v>600</v>
      </c>
      <c r="Y185" s="143">
        <v>210</v>
      </c>
      <c r="Z185" s="143">
        <v>205</v>
      </c>
      <c r="AA185" s="433">
        <v>-20</v>
      </c>
      <c r="AB185" s="143">
        <v>100</v>
      </c>
      <c r="AC185" s="143">
        <v>100</v>
      </c>
      <c r="AD185" s="143">
        <v>100</v>
      </c>
      <c r="AE185" s="143">
        <v>100</v>
      </c>
      <c r="AF185" s="143">
        <v>0</v>
      </c>
      <c r="AG185" s="143">
        <v>30</v>
      </c>
      <c r="AH185" s="143">
        <v>60</v>
      </c>
      <c r="AI185" s="143">
        <v>100</v>
      </c>
      <c r="AJ185" s="143">
        <v>100</v>
      </c>
      <c r="AK185" s="143">
        <v>3000</v>
      </c>
      <c r="AL185" s="143">
        <v>3000</v>
      </c>
      <c r="AM185" s="143">
        <v>3000</v>
      </c>
      <c r="AN185" s="143">
        <v>10</v>
      </c>
      <c r="AO185" s="143">
        <v>3000</v>
      </c>
    </row>
    <row r="186" s="6" customFormat="1" ht="17.5" spans="1:41">
      <c r="A186" s="62"/>
      <c r="B186" s="63"/>
      <c r="C186" s="62"/>
      <c r="D186" s="64"/>
      <c r="E186" s="65"/>
      <c r="F186" s="65" t="s">
        <v>721</v>
      </c>
      <c r="H186" s="205">
        <v>0</v>
      </c>
      <c r="I186" s="205">
        <v>1</v>
      </c>
      <c r="J186" s="205">
        <v>0</v>
      </c>
      <c r="K186" s="205">
        <v>0</v>
      </c>
      <c r="L186" s="205">
        <v>0</v>
      </c>
      <c r="M186" s="205">
        <v>0</v>
      </c>
      <c r="N186" s="205">
        <v>0</v>
      </c>
      <c r="O186" s="205">
        <v>0</v>
      </c>
      <c r="P186" s="205">
        <v>0</v>
      </c>
      <c r="Q186" s="205">
        <v>0</v>
      </c>
      <c r="R186" s="205">
        <f t="shared" si="14"/>
        <v>2</v>
      </c>
      <c r="S186" s="238" t="s">
        <v>181</v>
      </c>
      <c r="T186" s="238" t="s">
        <v>181</v>
      </c>
      <c r="U186" s="238" t="s">
        <v>181</v>
      </c>
      <c r="V186" s="238" t="s">
        <v>181</v>
      </c>
      <c r="W186" s="238" t="s">
        <v>181</v>
      </c>
      <c r="X186" s="238" t="s">
        <v>181</v>
      </c>
      <c r="Y186" s="238" t="s">
        <v>181</v>
      </c>
      <c r="Z186" s="238" t="s">
        <v>181</v>
      </c>
      <c r="AA186" s="433" t="s">
        <v>181</v>
      </c>
      <c r="AB186" s="238" t="s">
        <v>181</v>
      </c>
      <c r="AC186" s="238" t="s">
        <v>181</v>
      </c>
      <c r="AD186" s="238" t="s">
        <v>181</v>
      </c>
      <c r="AE186" s="238" t="s">
        <v>181</v>
      </c>
      <c r="AF186" s="238" t="s">
        <v>181</v>
      </c>
      <c r="AG186" s="238" t="s">
        <v>181</v>
      </c>
      <c r="AH186" s="238" t="s">
        <v>181</v>
      </c>
      <c r="AI186" s="238" t="s">
        <v>181</v>
      </c>
      <c r="AJ186" s="238" t="s">
        <v>181</v>
      </c>
      <c r="AK186" s="238" t="s">
        <v>181</v>
      </c>
      <c r="AL186" s="238" t="s">
        <v>181</v>
      </c>
      <c r="AM186" s="238" t="s">
        <v>181</v>
      </c>
      <c r="AN186" s="238" t="s">
        <v>181</v>
      </c>
      <c r="AO186" s="238">
        <v>3000</v>
      </c>
    </row>
    <row r="187" customFormat="1" ht="17.5" spans="1:41">
      <c r="A187" s="31">
        <f>A185</f>
        <v>608</v>
      </c>
      <c r="B187" s="40" t="s">
        <v>432</v>
      </c>
      <c r="C187" s="31" t="s">
        <v>439</v>
      </c>
      <c r="D187" s="41" t="s">
        <v>120</v>
      </c>
      <c r="E187" s="42" t="s">
        <v>440</v>
      </c>
      <c r="F187" s="42" t="s">
        <v>441</v>
      </c>
      <c r="G187" s="424"/>
      <c r="H187" s="21">
        <v>0</v>
      </c>
      <c r="I187" s="21">
        <v>1</v>
      </c>
      <c r="J187" s="21">
        <v>0</v>
      </c>
      <c r="K187" s="21">
        <v>0</v>
      </c>
      <c r="L187" s="21">
        <v>0</v>
      </c>
      <c r="M187" s="21">
        <v>0</v>
      </c>
      <c r="N187" s="21">
        <v>0</v>
      </c>
      <c r="O187" s="21">
        <v>0</v>
      </c>
      <c r="P187" s="21">
        <v>0</v>
      </c>
      <c r="Q187" s="21">
        <v>0</v>
      </c>
      <c r="R187" s="21">
        <f t="shared" si="14"/>
        <v>2</v>
      </c>
      <c r="S187" s="143">
        <v>100</v>
      </c>
      <c r="T187" s="143">
        <v>100</v>
      </c>
      <c r="U187" s="143">
        <v>253</v>
      </c>
      <c r="V187" s="143">
        <v>260</v>
      </c>
      <c r="W187" s="143">
        <v>20</v>
      </c>
      <c r="X187" s="143">
        <v>600</v>
      </c>
      <c r="Y187" s="143">
        <v>210</v>
      </c>
      <c r="Z187" s="143">
        <v>205</v>
      </c>
      <c r="AA187" s="433">
        <v>-20</v>
      </c>
      <c r="AB187" s="143">
        <v>100</v>
      </c>
      <c r="AC187" s="143">
        <v>100</v>
      </c>
      <c r="AD187" s="143">
        <v>100</v>
      </c>
      <c r="AE187" s="143">
        <v>100</v>
      </c>
      <c r="AF187" s="143">
        <v>0</v>
      </c>
      <c r="AG187" s="143">
        <v>30</v>
      </c>
      <c r="AH187" s="143">
        <v>60</v>
      </c>
      <c r="AI187" s="143">
        <v>100</v>
      </c>
      <c r="AJ187" s="143">
        <v>100</v>
      </c>
      <c r="AK187" s="143">
        <v>3000</v>
      </c>
      <c r="AL187" s="143">
        <v>3000</v>
      </c>
      <c r="AM187" s="143">
        <v>3000</v>
      </c>
      <c r="AN187" s="143">
        <v>10</v>
      </c>
      <c r="AO187" s="143">
        <v>3000</v>
      </c>
    </row>
    <row r="188" s="6" customFormat="1" ht="17.5" spans="1:41">
      <c r="A188" s="62"/>
      <c r="B188" s="63"/>
      <c r="C188" s="62"/>
      <c r="D188" s="64"/>
      <c r="E188" s="65"/>
      <c r="F188" s="65" t="s">
        <v>722</v>
      </c>
      <c r="H188" s="205">
        <v>0</v>
      </c>
      <c r="I188" s="205">
        <v>1</v>
      </c>
      <c r="J188" s="205">
        <v>0</v>
      </c>
      <c r="K188" s="205">
        <v>0</v>
      </c>
      <c r="L188" s="205">
        <v>0</v>
      </c>
      <c r="M188" s="205">
        <v>0</v>
      </c>
      <c r="N188" s="205">
        <v>0</v>
      </c>
      <c r="O188" s="205">
        <v>0</v>
      </c>
      <c r="P188" s="205">
        <v>0</v>
      </c>
      <c r="Q188" s="205">
        <v>0</v>
      </c>
      <c r="R188" s="205">
        <f t="shared" si="14"/>
        <v>2</v>
      </c>
      <c r="S188" s="238" t="s">
        <v>181</v>
      </c>
      <c r="T188" s="238" t="s">
        <v>181</v>
      </c>
      <c r="U188" s="238" t="s">
        <v>181</v>
      </c>
      <c r="V188" s="238" t="s">
        <v>181</v>
      </c>
      <c r="W188" s="238" t="s">
        <v>181</v>
      </c>
      <c r="X188" s="238" t="s">
        <v>181</v>
      </c>
      <c r="Y188" s="238" t="s">
        <v>181</v>
      </c>
      <c r="Z188" s="238" t="s">
        <v>181</v>
      </c>
      <c r="AA188" s="433" t="s">
        <v>181</v>
      </c>
      <c r="AB188" s="238" t="s">
        <v>181</v>
      </c>
      <c r="AC188" s="238" t="s">
        <v>181</v>
      </c>
      <c r="AD188" s="238" t="s">
        <v>181</v>
      </c>
      <c r="AE188" s="238" t="s">
        <v>181</v>
      </c>
      <c r="AF188" s="238" t="s">
        <v>181</v>
      </c>
      <c r="AG188" s="238" t="s">
        <v>181</v>
      </c>
      <c r="AH188" s="238" t="s">
        <v>181</v>
      </c>
      <c r="AI188" s="238" t="s">
        <v>181</v>
      </c>
      <c r="AJ188" s="238" t="s">
        <v>181</v>
      </c>
      <c r="AK188" s="238" t="s">
        <v>181</v>
      </c>
      <c r="AL188" s="238" t="s">
        <v>181</v>
      </c>
      <c r="AM188" s="238" t="s">
        <v>181</v>
      </c>
      <c r="AN188" s="238" t="s">
        <v>181</v>
      </c>
      <c r="AO188" s="238">
        <v>3000</v>
      </c>
    </row>
    <row r="189" customFormat="1" ht="17.5" spans="1:41">
      <c r="A189" s="31">
        <f>A187</f>
        <v>608</v>
      </c>
      <c r="B189" s="40" t="s">
        <v>432</v>
      </c>
      <c r="C189" s="31" t="s">
        <v>445</v>
      </c>
      <c r="D189" s="41" t="s">
        <v>126</v>
      </c>
      <c r="E189" s="42" t="s">
        <v>446</v>
      </c>
      <c r="F189" s="42" t="s">
        <v>447</v>
      </c>
      <c r="G189" s="424"/>
      <c r="H189" s="21">
        <v>0</v>
      </c>
      <c r="I189" s="21">
        <v>1</v>
      </c>
      <c r="J189" s="21">
        <v>0</v>
      </c>
      <c r="K189" s="21">
        <v>0</v>
      </c>
      <c r="L189" s="21">
        <v>0</v>
      </c>
      <c r="M189" s="21">
        <v>0</v>
      </c>
      <c r="N189" s="21">
        <v>0</v>
      </c>
      <c r="O189" s="21">
        <v>0</v>
      </c>
      <c r="P189" s="21">
        <v>0</v>
      </c>
      <c r="Q189" s="21">
        <v>0</v>
      </c>
      <c r="R189" s="21">
        <f t="shared" si="14"/>
        <v>2</v>
      </c>
      <c r="S189" s="143">
        <v>100</v>
      </c>
      <c r="T189" s="143">
        <v>100</v>
      </c>
      <c r="U189" s="143">
        <v>253</v>
      </c>
      <c r="V189" s="143">
        <v>260</v>
      </c>
      <c r="W189" s="143">
        <v>20</v>
      </c>
      <c r="X189" s="143">
        <v>600</v>
      </c>
      <c r="Y189" s="143">
        <v>210</v>
      </c>
      <c r="Z189" s="143">
        <v>205</v>
      </c>
      <c r="AA189" s="433">
        <v>-20</v>
      </c>
      <c r="AB189" s="143">
        <v>100</v>
      </c>
      <c r="AC189" s="143">
        <v>100</v>
      </c>
      <c r="AD189" s="143">
        <v>100</v>
      </c>
      <c r="AE189" s="143">
        <v>100</v>
      </c>
      <c r="AF189" s="143">
        <v>0</v>
      </c>
      <c r="AG189" s="143">
        <v>30</v>
      </c>
      <c r="AH189" s="143">
        <v>60</v>
      </c>
      <c r="AI189" s="143">
        <v>100</v>
      </c>
      <c r="AJ189" s="143">
        <v>100</v>
      </c>
      <c r="AK189" s="143">
        <v>3000</v>
      </c>
      <c r="AL189" s="143">
        <v>3000</v>
      </c>
      <c r="AM189" s="143">
        <v>3000</v>
      </c>
      <c r="AN189" s="143">
        <v>10</v>
      </c>
      <c r="AO189" s="143">
        <v>3000</v>
      </c>
    </row>
    <row r="190" s="10" customFormat="1" ht="17.5" spans="1:41">
      <c r="A190" s="70"/>
      <c r="B190" s="71"/>
      <c r="C190" s="70"/>
      <c r="D190" s="72"/>
      <c r="E190" s="73" t="s">
        <v>192</v>
      </c>
      <c r="F190" s="73"/>
      <c r="H190" s="75">
        <v>0</v>
      </c>
      <c r="I190" s="75">
        <v>1</v>
      </c>
      <c r="J190" s="75">
        <v>1</v>
      </c>
      <c r="K190" s="75">
        <v>0</v>
      </c>
      <c r="L190" s="75">
        <v>0</v>
      </c>
      <c r="M190" s="75">
        <v>0</v>
      </c>
      <c r="N190" s="75">
        <v>1</v>
      </c>
      <c r="O190" s="75">
        <v>0</v>
      </c>
      <c r="P190" s="75">
        <v>0</v>
      </c>
      <c r="Q190" s="75">
        <v>0</v>
      </c>
      <c r="R190" s="75">
        <f t="shared" si="14"/>
        <v>70</v>
      </c>
      <c r="S190" s="141" t="s">
        <v>181</v>
      </c>
      <c r="T190" s="141" t="s">
        <v>181</v>
      </c>
      <c r="U190" s="141" t="s">
        <v>1072</v>
      </c>
      <c r="V190" s="141" t="s">
        <v>689</v>
      </c>
      <c r="W190" s="141">
        <v>0</v>
      </c>
      <c r="X190" s="141" t="s">
        <v>388</v>
      </c>
      <c r="Y190" s="141" t="s">
        <v>388</v>
      </c>
      <c r="Z190" s="141" t="s">
        <v>388</v>
      </c>
      <c r="AA190" s="433" t="s">
        <v>388</v>
      </c>
      <c r="AB190" s="141" t="s">
        <v>181</v>
      </c>
      <c r="AC190" s="141" t="s">
        <v>181</v>
      </c>
      <c r="AD190" s="141" t="s">
        <v>181</v>
      </c>
      <c r="AE190" s="141" t="s">
        <v>181</v>
      </c>
      <c r="AF190" s="141">
        <v>0</v>
      </c>
      <c r="AG190" s="141" t="s">
        <v>181</v>
      </c>
      <c r="AH190" s="141" t="s">
        <v>181</v>
      </c>
      <c r="AI190" s="141" t="s">
        <v>181</v>
      </c>
      <c r="AJ190" s="141" t="s">
        <v>181</v>
      </c>
      <c r="AK190" s="141" t="s">
        <v>181</v>
      </c>
      <c r="AL190" s="141"/>
      <c r="AM190" s="141" t="s">
        <v>181</v>
      </c>
      <c r="AN190" s="141" t="s">
        <v>181</v>
      </c>
      <c r="AO190" s="141">
        <v>3000</v>
      </c>
    </row>
    <row r="191" s="5" customFormat="1" ht="17.5" spans="1:41">
      <c r="A191" s="59">
        <f>A189</f>
        <v>608</v>
      </c>
      <c r="B191" s="58" t="s">
        <v>450</v>
      </c>
      <c r="C191" s="59" t="s">
        <v>451</v>
      </c>
      <c r="D191" s="60" t="s">
        <v>109</v>
      </c>
      <c r="E191" s="61" t="s">
        <v>452</v>
      </c>
      <c r="F191" s="59" t="s">
        <v>451</v>
      </c>
      <c r="G191" s="235"/>
      <c r="H191" s="119">
        <v>0</v>
      </c>
      <c r="I191" s="119">
        <v>1</v>
      </c>
      <c r="J191" s="119">
        <v>1</v>
      </c>
      <c r="K191" s="119">
        <v>0</v>
      </c>
      <c r="L191" s="119">
        <v>0</v>
      </c>
      <c r="M191" s="119">
        <v>0</v>
      </c>
      <c r="N191" s="119">
        <v>1</v>
      </c>
      <c r="O191" s="119">
        <v>0</v>
      </c>
      <c r="P191" s="119">
        <v>0</v>
      </c>
      <c r="Q191" s="119">
        <v>0</v>
      </c>
      <c r="R191" s="119">
        <f t="shared" si="14"/>
        <v>70</v>
      </c>
      <c r="S191" s="234">
        <v>100</v>
      </c>
      <c r="T191" s="234">
        <v>100</v>
      </c>
      <c r="U191" s="234">
        <v>250</v>
      </c>
      <c r="V191" s="234">
        <v>255</v>
      </c>
      <c r="W191" s="234">
        <v>0</v>
      </c>
      <c r="X191" s="234">
        <v>600</v>
      </c>
      <c r="Y191" s="234">
        <v>210</v>
      </c>
      <c r="Z191" s="234">
        <v>205</v>
      </c>
      <c r="AA191" s="234">
        <v>-20</v>
      </c>
      <c r="AB191" s="234">
        <v>100</v>
      </c>
      <c r="AC191" s="234">
        <v>100</v>
      </c>
      <c r="AD191" s="234">
        <v>100</v>
      </c>
      <c r="AE191" s="234">
        <v>100</v>
      </c>
      <c r="AF191" s="234">
        <v>0</v>
      </c>
      <c r="AG191" s="234">
        <v>30</v>
      </c>
      <c r="AH191" s="234">
        <v>60</v>
      </c>
      <c r="AI191" s="234">
        <v>100</v>
      </c>
      <c r="AJ191" s="234">
        <v>100</v>
      </c>
      <c r="AK191" s="234">
        <v>3000</v>
      </c>
      <c r="AL191" s="234">
        <v>3000</v>
      </c>
      <c r="AM191" s="234">
        <v>3000</v>
      </c>
      <c r="AN191" s="234">
        <v>10</v>
      </c>
      <c r="AO191" s="234">
        <v>3000</v>
      </c>
    </row>
    <row r="192" s="10" customFormat="1" ht="17.5" spans="1:41">
      <c r="A192" s="107"/>
      <c r="B192" s="71"/>
      <c r="C192" s="70" t="s">
        <v>451</v>
      </c>
      <c r="D192" s="72"/>
      <c r="E192" s="73" t="s">
        <v>192</v>
      </c>
      <c r="F192" s="70" t="s">
        <v>728</v>
      </c>
      <c r="H192" s="75">
        <v>0</v>
      </c>
      <c r="I192" s="75">
        <v>1</v>
      </c>
      <c r="J192" s="75">
        <v>1</v>
      </c>
      <c r="K192" s="75">
        <v>0</v>
      </c>
      <c r="L192" s="75">
        <v>0</v>
      </c>
      <c r="M192" s="75">
        <v>0</v>
      </c>
      <c r="N192" s="75">
        <v>1</v>
      </c>
      <c r="O192" s="75">
        <v>0</v>
      </c>
      <c r="P192" s="75">
        <v>0</v>
      </c>
      <c r="Q192" s="75">
        <v>0</v>
      </c>
      <c r="R192" s="75">
        <f t="shared" si="14"/>
        <v>70</v>
      </c>
      <c r="S192" s="141" t="s">
        <v>181</v>
      </c>
      <c r="T192" s="141" t="s">
        <v>181</v>
      </c>
      <c r="U192" s="141">
        <v>250</v>
      </c>
      <c r="V192" s="141">
        <v>265</v>
      </c>
      <c r="W192" s="141" t="s">
        <v>1066</v>
      </c>
      <c r="X192" s="141" t="s">
        <v>388</v>
      </c>
      <c r="Y192" s="141" t="s">
        <v>388</v>
      </c>
      <c r="Z192" s="141" t="s">
        <v>388</v>
      </c>
      <c r="AA192" s="433" t="s">
        <v>388</v>
      </c>
      <c r="AB192" s="141" t="s">
        <v>181</v>
      </c>
      <c r="AC192" s="141" t="s">
        <v>181</v>
      </c>
      <c r="AD192" s="141" t="s">
        <v>181</v>
      </c>
      <c r="AE192" s="141" t="s">
        <v>181</v>
      </c>
      <c r="AF192" s="141">
        <v>0</v>
      </c>
      <c r="AG192" s="141" t="s">
        <v>181</v>
      </c>
      <c r="AH192" s="141" t="s">
        <v>181</v>
      </c>
      <c r="AI192" s="141" t="s">
        <v>181</v>
      </c>
      <c r="AJ192" s="141" t="s">
        <v>181</v>
      </c>
      <c r="AK192" s="141" t="s">
        <v>181</v>
      </c>
      <c r="AL192" s="141"/>
      <c r="AM192" s="141" t="s">
        <v>181</v>
      </c>
      <c r="AN192" s="141" t="s">
        <v>181</v>
      </c>
      <c r="AO192" s="141">
        <v>3000</v>
      </c>
    </row>
    <row r="193" customFormat="1" ht="17.5" spans="1:41">
      <c r="A193" s="57">
        <f>A191</f>
        <v>608</v>
      </c>
      <c r="B193" s="58" t="s">
        <v>450</v>
      </c>
      <c r="C193" s="59" t="s">
        <v>451</v>
      </c>
      <c r="D193" s="60" t="s">
        <v>120</v>
      </c>
      <c r="E193" s="61" t="s">
        <v>456</v>
      </c>
      <c r="F193" s="59" t="s">
        <v>728</v>
      </c>
      <c r="G193" s="424"/>
      <c r="H193" s="21">
        <v>0</v>
      </c>
      <c r="I193" s="21">
        <v>1</v>
      </c>
      <c r="J193" s="21">
        <v>1</v>
      </c>
      <c r="K193" s="21">
        <v>0</v>
      </c>
      <c r="L193" s="21">
        <v>0</v>
      </c>
      <c r="M193" s="21">
        <v>0</v>
      </c>
      <c r="N193" s="21">
        <v>1</v>
      </c>
      <c r="O193" s="21">
        <v>0</v>
      </c>
      <c r="P193" s="21">
        <v>0</v>
      </c>
      <c r="Q193" s="21">
        <v>0</v>
      </c>
      <c r="R193" s="21">
        <f t="shared" si="14"/>
        <v>70</v>
      </c>
      <c r="S193" s="143">
        <v>100</v>
      </c>
      <c r="T193" s="143">
        <v>100</v>
      </c>
      <c r="U193" s="143">
        <v>253</v>
      </c>
      <c r="V193" s="143">
        <v>260</v>
      </c>
      <c r="W193" s="143">
        <v>20</v>
      </c>
      <c r="X193" s="143">
        <v>600</v>
      </c>
      <c r="Y193" s="143">
        <v>210</v>
      </c>
      <c r="Z193" s="143">
        <v>205</v>
      </c>
      <c r="AA193" s="433">
        <v>-20</v>
      </c>
      <c r="AB193" s="143">
        <v>100</v>
      </c>
      <c r="AC193" s="143">
        <v>100</v>
      </c>
      <c r="AD193" s="143">
        <v>100</v>
      </c>
      <c r="AE193" s="143">
        <v>100</v>
      </c>
      <c r="AF193" s="143">
        <v>0</v>
      </c>
      <c r="AG193" s="143">
        <v>30</v>
      </c>
      <c r="AH193" s="143">
        <v>60</v>
      </c>
      <c r="AI193" s="143">
        <v>100</v>
      </c>
      <c r="AJ193" s="143">
        <v>100</v>
      </c>
      <c r="AK193" s="143">
        <v>3000</v>
      </c>
      <c r="AL193" s="143">
        <v>3000</v>
      </c>
      <c r="AM193" s="143">
        <v>3000</v>
      </c>
      <c r="AN193" s="143">
        <v>10</v>
      </c>
      <c r="AO193" s="234">
        <v>3000</v>
      </c>
    </row>
    <row r="194" s="11" customFormat="1" ht="17.5" spans="1:41">
      <c r="A194" s="107"/>
      <c r="B194" s="71"/>
      <c r="C194" s="70"/>
      <c r="D194" s="72"/>
      <c r="E194" s="73" t="s">
        <v>452</v>
      </c>
      <c r="F194" s="70" t="s">
        <v>457</v>
      </c>
      <c r="G194" s="455"/>
      <c r="H194" s="75">
        <v>0</v>
      </c>
      <c r="I194" s="75">
        <v>1</v>
      </c>
      <c r="J194" s="75">
        <v>1</v>
      </c>
      <c r="K194" s="75">
        <v>0</v>
      </c>
      <c r="L194" s="75">
        <v>0</v>
      </c>
      <c r="M194" s="75">
        <v>0</v>
      </c>
      <c r="N194" s="75">
        <v>1</v>
      </c>
      <c r="O194" s="75">
        <v>0</v>
      </c>
      <c r="P194" s="75">
        <v>0</v>
      </c>
      <c r="Q194" s="75">
        <v>0</v>
      </c>
      <c r="R194" s="75">
        <v>70</v>
      </c>
      <c r="S194" s="141">
        <v>100</v>
      </c>
      <c r="T194" s="456" t="s">
        <v>181</v>
      </c>
      <c r="U194" s="456" t="s">
        <v>1072</v>
      </c>
      <c r="V194" s="456" t="s">
        <v>689</v>
      </c>
      <c r="W194" s="456">
        <v>0</v>
      </c>
      <c r="X194" s="141" t="s">
        <v>388</v>
      </c>
      <c r="Y194" s="141" t="s">
        <v>388</v>
      </c>
      <c r="Z194" s="141" t="s">
        <v>388</v>
      </c>
      <c r="AA194" s="141" t="s">
        <v>388</v>
      </c>
      <c r="AB194" s="141" t="s">
        <v>181</v>
      </c>
      <c r="AC194" s="141" t="s">
        <v>181</v>
      </c>
      <c r="AD194" s="141" t="s">
        <v>181</v>
      </c>
      <c r="AE194" s="141" t="s">
        <v>181</v>
      </c>
      <c r="AF194" s="141">
        <v>0</v>
      </c>
      <c r="AG194" s="141" t="s">
        <v>181</v>
      </c>
      <c r="AH194" s="141" t="s">
        <v>181</v>
      </c>
      <c r="AI194" s="141" t="s">
        <v>181</v>
      </c>
      <c r="AJ194" s="141" t="s">
        <v>181</v>
      </c>
      <c r="AK194" s="141" t="s">
        <v>181</v>
      </c>
      <c r="AL194" s="141"/>
      <c r="AM194" s="141" t="s">
        <v>181</v>
      </c>
      <c r="AN194" s="141" t="s">
        <v>181</v>
      </c>
      <c r="AO194" s="141">
        <v>3000</v>
      </c>
    </row>
    <row r="195" s="5" customFormat="1" ht="17.5" spans="1:41">
      <c r="A195" s="57">
        <f>A193</f>
        <v>608</v>
      </c>
      <c r="B195" s="58" t="s">
        <v>450</v>
      </c>
      <c r="C195" s="59" t="s">
        <v>451</v>
      </c>
      <c r="D195" s="60" t="s">
        <v>126</v>
      </c>
      <c r="E195" s="61" t="s">
        <v>452</v>
      </c>
      <c r="F195" s="59" t="s">
        <v>457</v>
      </c>
      <c r="G195" s="235"/>
      <c r="H195" s="119">
        <v>0</v>
      </c>
      <c r="I195" s="119">
        <v>1</v>
      </c>
      <c r="J195" s="119">
        <v>1</v>
      </c>
      <c r="K195" s="119">
        <v>0</v>
      </c>
      <c r="L195" s="119">
        <v>0</v>
      </c>
      <c r="M195" s="119">
        <v>0</v>
      </c>
      <c r="N195" s="119">
        <v>1</v>
      </c>
      <c r="O195" s="119">
        <v>0</v>
      </c>
      <c r="P195" s="119">
        <v>0</v>
      </c>
      <c r="Q195" s="119">
        <v>0</v>
      </c>
      <c r="R195" s="119">
        <f t="shared" si="14"/>
        <v>70</v>
      </c>
      <c r="S195" s="234">
        <v>100</v>
      </c>
      <c r="T195" s="234">
        <v>100</v>
      </c>
      <c r="U195" s="234">
        <v>250.7</v>
      </c>
      <c r="V195" s="234">
        <v>255.3</v>
      </c>
      <c r="W195" s="234">
        <v>0</v>
      </c>
      <c r="X195" s="234">
        <v>600</v>
      </c>
      <c r="Y195" s="234">
        <v>210</v>
      </c>
      <c r="Z195" s="234">
        <v>205</v>
      </c>
      <c r="AA195" s="234">
        <v>-20</v>
      </c>
      <c r="AB195" s="234">
        <v>100</v>
      </c>
      <c r="AC195" s="234">
        <v>100</v>
      </c>
      <c r="AD195" s="234">
        <v>100</v>
      </c>
      <c r="AE195" s="234">
        <v>100</v>
      </c>
      <c r="AF195" s="234">
        <v>0</v>
      </c>
      <c r="AG195" s="234">
        <v>30</v>
      </c>
      <c r="AH195" s="234">
        <v>60</v>
      </c>
      <c r="AI195" s="234">
        <v>100</v>
      </c>
      <c r="AJ195" s="234">
        <v>100</v>
      </c>
      <c r="AK195" s="234">
        <v>3000</v>
      </c>
      <c r="AL195" s="234">
        <v>3000</v>
      </c>
      <c r="AM195" s="234">
        <v>3000</v>
      </c>
      <c r="AN195" s="234">
        <v>10</v>
      </c>
      <c r="AO195" s="234">
        <v>3000</v>
      </c>
    </row>
    <row r="196" s="11" customFormat="1" ht="17.5" spans="1:41">
      <c r="A196" s="107"/>
      <c r="B196" s="71"/>
      <c r="C196" s="70"/>
      <c r="D196" s="72"/>
      <c r="E196" s="73" t="s">
        <v>452</v>
      </c>
      <c r="F196" s="70" t="s">
        <v>458</v>
      </c>
      <c r="G196" s="10"/>
      <c r="H196" s="75">
        <v>0</v>
      </c>
      <c r="I196" s="75">
        <v>1</v>
      </c>
      <c r="J196" s="75">
        <v>1</v>
      </c>
      <c r="K196" s="75">
        <v>0</v>
      </c>
      <c r="L196" s="75">
        <v>0</v>
      </c>
      <c r="M196" s="75">
        <v>0</v>
      </c>
      <c r="N196" s="75">
        <v>1</v>
      </c>
      <c r="O196" s="75">
        <v>0</v>
      </c>
      <c r="P196" s="75">
        <v>0</v>
      </c>
      <c r="Q196" s="75">
        <v>0</v>
      </c>
      <c r="R196" s="75">
        <v>70</v>
      </c>
      <c r="S196" s="141">
        <v>100</v>
      </c>
      <c r="T196" s="456" t="s">
        <v>181</v>
      </c>
      <c r="U196" s="141" t="s">
        <v>1072</v>
      </c>
      <c r="V196" s="141" t="s">
        <v>689</v>
      </c>
      <c r="W196" s="141">
        <v>0</v>
      </c>
      <c r="X196" s="141" t="s">
        <v>388</v>
      </c>
      <c r="Y196" s="141" t="s">
        <v>388</v>
      </c>
      <c r="Z196" s="141" t="s">
        <v>388</v>
      </c>
      <c r="AA196" s="141" t="s">
        <v>388</v>
      </c>
      <c r="AB196" s="141" t="s">
        <v>181</v>
      </c>
      <c r="AC196" s="141" t="s">
        <v>181</v>
      </c>
      <c r="AD196" s="141" t="s">
        <v>181</v>
      </c>
      <c r="AE196" s="141" t="s">
        <v>181</v>
      </c>
      <c r="AF196" s="141">
        <v>0</v>
      </c>
      <c r="AG196" s="141" t="s">
        <v>181</v>
      </c>
      <c r="AH196" s="141" t="s">
        <v>181</v>
      </c>
      <c r="AI196" s="141" t="s">
        <v>181</v>
      </c>
      <c r="AJ196" s="141" t="s">
        <v>181</v>
      </c>
      <c r="AK196" s="141" t="s">
        <v>181</v>
      </c>
      <c r="AL196" s="141"/>
      <c r="AM196" s="141" t="s">
        <v>181</v>
      </c>
      <c r="AN196" s="141" t="s">
        <v>181</v>
      </c>
      <c r="AO196" s="141">
        <v>3000</v>
      </c>
    </row>
    <row r="197" s="5" customFormat="1" ht="17.5" spans="1:41">
      <c r="A197" s="57">
        <f>A195</f>
        <v>608</v>
      </c>
      <c r="B197" s="58" t="s">
        <v>450</v>
      </c>
      <c r="C197" s="59" t="s">
        <v>451</v>
      </c>
      <c r="D197" s="60" t="s">
        <v>129</v>
      </c>
      <c r="E197" s="61" t="s">
        <v>452</v>
      </c>
      <c r="F197" s="59" t="s">
        <v>458</v>
      </c>
      <c r="G197" s="235"/>
      <c r="H197" s="119">
        <v>0</v>
      </c>
      <c r="I197" s="119">
        <v>1</v>
      </c>
      <c r="J197" s="119">
        <v>1</v>
      </c>
      <c r="K197" s="119">
        <v>0</v>
      </c>
      <c r="L197" s="119">
        <v>0</v>
      </c>
      <c r="M197" s="119">
        <v>0</v>
      </c>
      <c r="N197" s="119">
        <v>1</v>
      </c>
      <c r="O197" s="119">
        <v>0</v>
      </c>
      <c r="P197" s="119">
        <v>0</v>
      </c>
      <c r="Q197" s="119">
        <v>0</v>
      </c>
      <c r="R197" s="119">
        <f t="shared" si="14"/>
        <v>70</v>
      </c>
      <c r="S197" s="234"/>
      <c r="T197" s="234">
        <v>100</v>
      </c>
      <c r="U197" s="234">
        <v>250.7</v>
      </c>
      <c r="V197" s="234">
        <v>255.3</v>
      </c>
      <c r="W197" s="234">
        <v>0</v>
      </c>
      <c r="X197" s="234">
        <v>600</v>
      </c>
      <c r="Y197" s="234">
        <v>210</v>
      </c>
      <c r="Z197" s="234">
        <v>205</v>
      </c>
      <c r="AA197" s="234">
        <v>-20</v>
      </c>
      <c r="AB197" s="234">
        <v>100</v>
      </c>
      <c r="AC197" s="234">
        <v>100</v>
      </c>
      <c r="AD197" s="234">
        <v>100</v>
      </c>
      <c r="AE197" s="234">
        <v>100</v>
      </c>
      <c r="AF197" s="234">
        <v>0</v>
      </c>
      <c r="AG197" s="234">
        <v>30</v>
      </c>
      <c r="AH197" s="234">
        <v>60</v>
      </c>
      <c r="AI197" s="234">
        <v>100</v>
      </c>
      <c r="AJ197" s="234">
        <v>100</v>
      </c>
      <c r="AK197" s="234">
        <v>3000</v>
      </c>
      <c r="AL197" s="234">
        <v>3000</v>
      </c>
      <c r="AM197" s="234">
        <v>3000</v>
      </c>
      <c r="AN197" s="234">
        <v>10</v>
      </c>
      <c r="AO197" s="234">
        <v>3000</v>
      </c>
    </row>
    <row r="198" s="3" customFormat="1" ht="17.5" spans="1:41">
      <c r="A198" s="45"/>
      <c r="B198" s="35"/>
      <c r="C198" s="34"/>
      <c r="D198" s="36"/>
      <c r="E198" s="37"/>
      <c r="F198" s="34"/>
      <c r="G198" s="232"/>
      <c r="H198" s="49">
        <v>0</v>
      </c>
      <c r="I198" s="49">
        <v>1</v>
      </c>
      <c r="J198" s="49">
        <v>1</v>
      </c>
      <c r="K198" s="49">
        <v>0</v>
      </c>
      <c r="L198" s="49">
        <v>0</v>
      </c>
      <c r="M198" s="49">
        <v>0</v>
      </c>
      <c r="N198" s="49">
        <v>1</v>
      </c>
      <c r="O198" s="49">
        <v>0</v>
      </c>
      <c r="P198" s="49">
        <v>0</v>
      </c>
      <c r="Q198" s="49">
        <v>0</v>
      </c>
      <c r="R198" s="49">
        <v>70</v>
      </c>
      <c r="S198" s="148" t="s">
        <v>181</v>
      </c>
      <c r="T198" s="148" t="s">
        <v>181</v>
      </c>
      <c r="U198" s="148">
        <v>250</v>
      </c>
      <c r="V198" s="148">
        <v>265</v>
      </c>
      <c r="W198" s="148" t="s">
        <v>1066</v>
      </c>
      <c r="X198" s="148" t="s">
        <v>388</v>
      </c>
      <c r="Y198" s="148" t="s">
        <v>388</v>
      </c>
      <c r="Z198" s="148" t="s">
        <v>388</v>
      </c>
      <c r="AA198" s="148" t="s">
        <v>388</v>
      </c>
      <c r="AB198" s="148" t="s">
        <v>181</v>
      </c>
      <c r="AC198" s="148" t="s">
        <v>181</v>
      </c>
      <c r="AD198" s="148" t="s">
        <v>181</v>
      </c>
      <c r="AE198" s="148" t="s">
        <v>181</v>
      </c>
      <c r="AF198" s="148">
        <v>0</v>
      </c>
      <c r="AG198" s="148" t="s">
        <v>181</v>
      </c>
      <c r="AH198" s="148" t="s">
        <v>181</v>
      </c>
      <c r="AI198" s="148" t="s">
        <v>181</v>
      </c>
      <c r="AJ198" s="148" t="s">
        <v>181</v>
      </c>
      <c r="AK198" s="148" t="s">
        <v>181</v>
      </c>
      <c r="AL198" s="148"/>
      <c r="AM198" s="148" t="s">
        <v>181</v>
      </c>
      <c r="AN198" s="148" t="s">
        <v>181</v>
      </c>
      <c r="AO198" s="148">
        <v>3000</v>
      </c>
    </row>
    <row r="199" s="18" customFormat="1" ht="17.5" spans="1:41">
      <c r="A199" s="200">
        <f>A4</f>
        <v>608</v>
      </c>
      <c r="B199" s="184" t="s">
        <v>459</v>
      </c>
      <c r="C199" s="201" t="s">
        <v>460</v>
      </c>
      <c r="D199" s="186" t="s">
        <v>109</v>
      </c>
      <c r="E199" s="187" t="s">
        <v>461</v>
      </c>
      <c r="F199" s="201" t="s">
        <v>462</v>
      </c>
      <c r="G199" s="201"/>
      <c r="H199" s="20">
        <v>0</v>
      </c>
      <c r="I199" s="20">
        <v>1</v>
      </c>
      <c r="J199" s="20">
        <v>1</v>
      </c>
      <c r="K199" s="20">
        <v>0</v>
      </c>
      <c r="L199" s="20">
        <v>0</v>
      </c>
      <c r="M199" s="20">
        <v>0</v>
      </c>
      <c r="N199" s="20">
        <v>1</v>
      </c>
      <c r="O199" s="20">
        <v>0</v>
      </c>
      <c r="P199" s="20">
        <v>0</v>
      </c>
      <c r="Q199" s="20">
        <v>0</v>
      </c>
      <c r="R199" s="20">
        <f t="shared" si="14"/>
        <v>70</v>
      </c>
      <c r="S199" s="20">
        <v>100</v>
      </c>
      <c r="T199" s="20">
        <v>100</v>
      </c>
      <c r="U199" s="20">
        <v>250</v>
      </c>
      <c r="V199" s="20">
        <v>265</v>
      </c>
      <c r="W199" s="20">
        <v>20</v>
      </c>
      <c r="X199" s="20">
        <v>600</v>
      </c>
      <c r="Y199" s="20">
        <v>210</v>
      </c>
      <c r="Z199" s="20">
        <v>205</v>
      </c>
      <c r="AA199" s="20">
        <v>-20</v>
      </c>
      <c r="AB199" s="20">
        <v>100</v>
      </c>
      <c r="AC199" s="20">
        <v>100</v>
      </c>
      <c r="AD199" s="20">
        <v>100</v>
      </c>
      <c r="AE199" s="20">
        <v>100</v>
      </c>
      <c r="AF199" s="20">
        <v>0</v>
      </c>
      <c r="AG199" s="20">
        <v>30</v>
      </c>
      <c r="AH199" s="20">
        <v>60</v>
      </c>
      <c r="AI199" s="20">
        <v>100</v>
      </c>
      <c r="AJ199" s="20">
        <v>100</v>
      </c>
      <c r="AK199" s="20">
        <v>3000</v>
      </c>
      <c r="AL199" s="20">
        <v>3000</v>
      </c>
      <c r="AM199" s="20">
        <v>3000</v>
      </c>
      <c r="AN199" s="20">
        <v>10</v>
      </c>
      <c r="AO199" s="20">
        <v>3000</v>
      </c>
    </row>
    <row r="200" customFormat="1" ht="17.5" spans="1:41">
      <c r="A200" s="31">
        <f>A191</f>
        <v>608</v>
      </c>
      <c r="B200" s="40" t="s">
        <v>463</v>
      </c>
      <c r="C200" s="31"/>
      <c r="D200" s="41"/>
      <c r="E200" s="42"/>
      <c r="F200" s="42"/>
      <c r="G200" s="424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143"/>
      <c r="T200" s="143"/>
      <c r="U200" s="143"/>
      <c r="V200" s="143"/>
      <c r="W200" s="143"/>
      <c r="X200" s="143"/>
      <c r="Y200" s="143"/>
      <c r="Z200" s="143"/>
      <c r="AA200" s="433"/>
      <c r="AB200" s="143"/>
      <c r="AC200" s="143"/>
      <c r="AD200" s="143"/>
      <c r="AE200" s="143"/>
      <c r="AF200" s="143"/>
      <c r="AG200" s="143"/>
      <c r="AH200" s="143"/>
      <c r="AI200" s="143"/>
      <c r="AJ200" s="143"/>
      <c r="AK200" s="143"/>
      <c r="AL200" s="143"/>
      <c r="AM200" s="143"/>
      <c r="AN200" s="143"/>
      <c r="AO200" s="234"/>
    </row>
    <row r="201" customFormat="1" ht="17.5" spans="1:41">
      <c r="A201" s="31">
        <f>A200</f>
        <v>608</v>
      </c>
      <c r="B201" s="40" t="s">
        <v>464</v>
      </c>
      <c r="C201" s="31" t="s">
        <v>465</v>
      </c>
      <c r="D201" s="41" t="s">
        <v>109</v>
      </c>
      <c r="E201" s="42" t="s">
        <v>466</v>
      </c>
      <c r="F201" s="42" t="s">
        <v>465</v>
      </c>
      <c r="G201" s="424"/>
      <c r="H201" s="21">
        <v>0</v>
      </c>
      <c r="I201" s="21">
        <v>1</v>
      </c>
      <c r="J201" s="21">
        <v>0</v>
      </c>
      <c r="K201" s="21">
        <v>0</v>
      </c>
      <c r="L201" s="21">
        <v>0</v>
      </c>
      <c r="M201" s="21">
        <v>0</v>
      </c>
      <c r="N201" s="21">
        <v>0</v>
      </c>
      <c r="O201" s="21">
        <v>0</v>
      </c>
      <c r="P201" s="21">
        <v>0</v>
      </c>
      <c r="Q201" s="21">
        <v>0</v>
      </c>
      <c r="R201" s="21">
        <f t="shared" si="14"/>
        <v>2</v>
      </c>
      <c r="S201" s="143">
        <v>100</v>
      </c>
      <c r="T201" s="143">
        <v>100</v>
      </c>
      <c r="U201" s="143">
        <v>253</v>
      </c>
      <c r="V201" s="143">
        <v>260</v>
      </c>
      <c r="W201" s="143">
        <v>20</v>
      </c>
      <c r="X201" s="143">
        <v>600</v>
      </c>
      <c r="Y201" s="143">
        <v>210</v>
      </c>
      <c r="Z201" s="143">
        <v>205</v>
      </c>
      <c r="AA201" s="433">
        <v>-20</v>
      </c>
      <c r="AB201" s="143">
        <v>100</v>
      </c>
      <c r="AC201" s="143">
        <v>100</v>
      </c>
      <c r="AD201" s="143">
        <v>100</v>
      </c>
      <c r="AE201" s="143">
        <v>100</v>
      </c>
      <c r="AF201" s="143">
        <v>0</v>
      </c>
      <c r="AG201" s="143">
        <v>30</v>
      </c>
      <c r="AH201" s="143">
        <v>60</v>
      </c>
      <c r="AI201" s="143">
        <v>100</v>
      </c>
      <c r="AJ201" s="143">
        <v>100</v>
      </c>
      <c r="AK201" s="143">
        <v>3000</v>
      </c>
      <c r="AL201" s="143">
        <v>3000</v>
      </c>
      <c r="AM201" s="143">
        <v>3000</v>
      </c>
      <c r="AN201" s="143">
        <v>10</v>
      </c>
      <c r="AO201" s="234">
        <v>3000</v>
      </c>
    </row>
    <row r="202" customFormat="1" ht="17.5" spans="1:41">
      <c r="A202" s="31">
        <f>A201</f>
        <v>608</v>
      </c>
      <c r="B202" s="40"/>
      <c r="C202" s="31" t="s">
        <v>467</v>
      </c>
      <c r="D202" s="41" t="s">
        <v>109</v>
      </c>
      <c r="E202" s="42" t="s">
        <v>468</v>
      </c>
      <c r="F202" s="42" t="s">
        <v>467</v>
      </c>
      <c r="G202" s="424"/>
      <c r="H202" s="21">
        <v>0</v>
      </c>
      <c r="I202" s="21">
        <v>1</v>
      </c>
      <c r="J202" s="21">
        <v>0</v>
      </c>
      <c r="K202" s="21">
        <v>0</v>
      </c>
      <c r="L202" s="21">
        <v>0</v>
      </c>
      <c r="M202" s="21">
        <v>0</v>
      </c>
      <c r="N202" s="21">
        <v>0</v>
      </c>
      <c r="O202" s="21">
        <v>0</v>
      </c>
      <c r="P202" s="21">
        <v>0</v>
      </c>
      <c r="Q202" s="21">
        <v>0</v>
      </c>
      <c r="R202" s="21">
        <f t="shared" si="14"/>
        <v>2</v>
      </c>
      <c r="S202" s="143">
        <v>100</v>
      </c>
      <c r="T202" s="143">
        <v>100</v>
      </c>
      <c r="U202" s="143">
        <v>253</v>
      </c>
      <c r="V202" s="143">
        <v>260</v>
      </c>
      <c r="W202" s="143">
        <v>20</v>
      </c>
      <c r="X202" s="143">
        <v>600</v>
      </c>
      <c r="Y202" s="143">
        <v>210</v>
      </c>
      <c r="Z202" s="143">
        <v>205</v>
      </c>
      <c r="AA202" s="433">
        <v>-20</v>
      </c>
      <c r="AB202" s="143">
        <v>100</v>
      </c>
      <c r="AC202" s="143">
        <v>100</v>
      </c>
      <c r="AD202" s="143">
        <v>100</v>
      </c>
      <c r="AE202" s="143">
        <v>100</v>
      </c>
      <c r="AF202" s="143">
        <v>0</v>
      </c>
      <c r="AG202" s="143">
        <v>30</v>
      </c>
      <c r="AH202" s="143">
        <v>60</v>
      </c>
      <c r="AI202" s="143">
        <v>100</v>
      </c>
      <c r="AJ202" s="143">
        <v>100</v>
      </c>
      <c r="AK202" s="143">
        <v>3000</v>
      </c>
      <c r="AL202" s="143">
        <v>3000</v>
      </c>
      <c r="AM202" s="143">
        <v>3000</v>
      </c>
      <c r="AN202" s="143">
        <v>10</v>
      </c>
      <c r="AO202" s="234">
        <v>3000</v>
      </c>
    </row>
    <row r="203" s="6" customFormat="1" ht="17.5" spans="1:41">
      <c r="A203" s="62"/>
      <c r="B203" s="63"/>
      <c r="C203" s="62"/>
      <c r="D203" s="64"/>
      <c r="E203" s="65"/>
      <c r="F203" s="65" t="s">
        <v>746</v>
      </c>
      <c r="H203" s="205">
        <v>0</v>
      </c>
      <c r="I203" s="205">
        <v>1</v>
      </c>
      <c r="J203" s="205">
        <v>0</v>
      </c>
      <c r="K203" s="205">
        <v>0</v>
      </c>
      <c r="L203" s="205">
        <v>0</v>
      </c>
      <c r="M203" s="205">
        <v>0</v>
      </c>
      <c r="N203" s="205">
        <v>0</v>
      </c>
      <c r="O203" s="205">
        <v>0</v>
      </c>
      <c r="P203" s="205">
        <v>0</v>
      </c>
      <c r="Q203" s="205">
        <v>0</v>
      </c>
      <c r="R203" s="205">
        <f t="shared" si="14"/>
        <v>2</v>
      </c>
      <c r="S203" s="238" t="s">
        <v>181</v>
      </c>
      <c r="T203" s="238" t="s">
        <v>181</v>
      </c>
      <c r="U203" s="238" t="s">
        <v>181</v>
      </c>
      <c r="V203" s="238" t="s">
        <v>181</v>
      </c>
      <c r="W203" s="238" t="s">
        <v>181</v>
      </c>
      <c r="X203" s="238" t="s">
        <v>181</v>
      </c>
      <c r="Y203" s="238" t="s">
        <v>181</v>
      </c>
      <c r="Z203" s="238" t="s">
        <v>181</v>
      </c>
      <c r="AA203" s="433" t="s">
        <v>181</v>
      </c>
      <c r="AB203" s="238" t="s">
        <v>181</v>
      </c>
      <c r="AC203" s="238" t="s">
        <v>181</v>
      </c>
      <c r="AD203" s="238" t="s">
        <v>181</v>
      </c>
      <c r="AE203" s="238" t="s">
        <v>181</v>
      </c>
      <c r="AF203" s="238" t="s">
        <v>181</v>
      </c>
      <c r="AG203" s="238" t="s">
        <v>181</v>
      </c>
      <c r="AH203" s="238" t="s">
        <v>181</v>
      </c>
      <c r="AI203" s="238" t="s">
        <v>181</v>
      </c>
      <c r="AJ203" s="238" t="s">
        <v>181</v>
      </c>
      <c r="AK203" s="238" t="s">
        <v>181</v>
      </c>
      <c r="AL203" s="238" t="s">
        <v>181</v>
      </c>
      <c r="AM203" s="238" t="s">
        <v>181</v>
      </c>
      <c r="AN203" s="238" t="s">
        <v>181</v>
      </c>
      <c r="AO203" s="238">
        <v>3000</v>
      </c>
    </row>
    <row r="204" customFormat="1" ht="17.5" spans="1:41">
      <c r="A204" s="31">
        <f>A202</f>
        <v>608</v>
      </c>
      <c r="B204" s="40" t="s">
        <v>472</v>
      </c>
      <c r="C204" s="31" t="s">
        <v>467</v>
      </c>
      <c r="D204" s="41" t="s">
        <v>120</v>
      </c>
      <c r="E204" s="42" t="s">
        <v>473</v>
      </c>
      <c r="F204" s="42" t="s">
        <v>474</v>
      </c>
      <c r="G204" s="424"/>
      <c r="H204" s="21">
        <v>0</v>
      </c>
      <c r="I204" s="21">
        <v>1</v>
      </c>
      <c r="J204" s="21">
        <v>0</v>
      </c>
      <c r="K204" s="21">
        <v>0</v>
      </c>
      <c r="L204" s="21">
        <v>0</v>
      </c>
      <c r="M204" s="21">
        <v>0</v>
      </c>
      <c r="N204" s="21">
        <v>0</v>
      </c>
      <c r="O204" s="21">
        <v>0</v>
      </c>
      <c r="P204" s="21">
        <v>0</v>
      </c>
      <c r="Q204" s="21">
        <v>0</v>
      </c>
      <c r="R204" s="21">
        <f t="shared" si="14"/>
        <v>2</v>
      </c>
      <c r="S204" s="143">
        <v>100</v>
      </c>
      <c r="T204" s="143">
        <v>100</v>
      </c>
      <c r="U204" s="143">
        <v>253</v>
      </c>
      <c r="V204" s="143">
        <v>260</v>
      </c>
      <c r="W204" s="143">
        <v>20</v>
      </c>
      <c r="X204" s="143">
        <v>600</v>
      </c>
      <c r="Y204" s="143">
        <v>210</v>
      </c>
      <c r="Z204" s="143">
        <v>205</v>
      </c>
      <c r="AA204" s="433">
        <v>-20</v>
      </c>
      <c r="AB204" s="143">
        <v>100</v>
      </c>
      <c r="AC204" s="143">
        <v>100</v>
      </c>
      <c r="AD204" s="143">
        <v>100</v>
      </c>
      <c r="AE204" s="143">
        <v>100</v>
      </c>
      <c r="AF204" s="143">
        <v>0</v>
      </c>
      <c r="AG204" s="143">
        <v>30</v>
      </c>
      <c r="AH204" s="143">
        <v>60</v>
      </c>
      <c r="AI204" s="143">
        <v>100</v>
      </c>
      <c r="AJ204" s="143">
        <v>100</v>
      </c>
      <c r="AK204" s="143">
        <v>3000</v>
      </c>
      <c r="AL204" s="143">
        <v>3000</v>
      </c>
      <c r="AM204" s="143">
        <v>3000</v>
      </c>
      <c r="AN204" s="143">
        <v>10</v>
      </c>
      <c r="AO204" s="234">
        <v>3000</v>
      </c>
    </row>
    <row r="205" s="6" customFormat="1" ht="17.5" spans="1:41">
      <c r="A205" s="62"/>
      <c r="B205" s="63"/>
      <c r="C205" s="62"/>
      <c r="D205" s="64"/>
      <c r="E205" s="65"/>
      <c r="F205" s="65" t="s">
        <v>475</v>
      </c>
      <c r="H205" s="205">
        <v>0</v>
      </c>
      <c r="I205" s="205">
        <v>1</v>
      </c>
      <c r="J205" s="205">
        <v>0</v>
      </c>
      <c r="K205" s="205">
        <v>0</v>
      </c>
      <c r="L205" s="205">
        <v>0</v>
      </c>
      <c r="M205" s="205">
        <v>0</v>
      </c>
      <c r="N205" s="205">
        <v>0</v>
      </c>
      <c r="O205" s="205">
        <v>0</v>
      </c>
      <c r="P205" s="205">
        <v>0</v>
      </c>
      <c r="Q205" s="205">
        <v>0</v>
      </c>
      <c r="R205" s="205">
        <f t="shared" si="14"/>
        <v>2</v>
      </c>
      <c r="S205" s="238" t="s">
        <v>181</v>
      </c>
      <c r="T205" s="238" t="s">
        <v>181</v>
      </c>
      <c r="U205" s="238" t="s">
        <v>181</v>
      </c>
      <c r="V205" s="238" t="s">
        <v>181</v>
      </c>
      <c r="W205" s="238" t="s">
        <v>181</v>
      </c>
      <c r="X205" s="238" t="s">
        <v>181</v>
      </c>
      <c r="Y205" s="238" t="s">
        <v>181</v>
      </c>
      <c r="Z205" s="238" t="s">
        <v>181</v>
      </c>
      <c r="AA205" s="433" t="s">
        <v>181</v>
      </c>
      <c r="AB205" s="238" t="s">
        <v>181</v>
      </c>
      <c r="AC205" s="238" t="s">
        <v>181</v>
      </c>
      <c r="AD205" s="238" t="s">
        <v>181</v>
      </c>
      <c r="AE205" s="238" t="s">
        <v>181</v>
      </c>
      <c r="AF205" s="238" t="s">
        <v>181</v>
      </c>
      <c r="AG205" s="238" t="s">
        <v>181</v>
      </c>
      <c r="AH205" s="238" t="s">
        <v>181</v>
      </c>
      <c r="AI205" s="238" t="s">
        <v>181</v>
      </c>
      <c r="AJ205" s="238" t="s">
        <v>181</v>
      </c>
      <c r="AK205" s="238" t="s">
        <v>181</v>
      </c>
      <c r="AL205" s="238" t="s">
        <v>181</v>
      </c>
      <c r="AM205" s="238" t="s">
        <v>181</v>
      </c>
      <c r="AN205" s="238" t="s">
        <v>181</v>
      </c>
      <c r="AO205" s="238">
        <v>3000</v>
      </c>
    </row>
    <row r="206" customFormat="1" ht="17.5" spans="1:41">
      <c r="A206" s="31">
        <f>A204</f>
        <v>608</v>
      </c>
      <c r="B206" s="40" t="s">
        <v>476</v>
      </c>
      <c r="C206" s="31" t="s">
        <v>477</v>
      </c>
      <c r="D206" s="41" t="s">
        <v>109</v>
      </c>
      <c r="E206" s="42" t="s">
        <v>478</v>
      </c>
      <c r="F206" s="42" t="s">
        <v>477</v>
      </c>
      <c r="G206" s="424"/>
      <c r="H206" s="21">
        <v>0</v>
      </c>
      <c r="I206" s="21">
        <v>1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21">
        <f t="shared" si="14"/>
        <v>2</v>
      </c>
      <c r="S206" s="143">
        <v>100</v>
      </c>
      <c r="T206" s="143">
        <v>100</v>
      </c>
      <c r="U206" s="143">
        <v>253</v>
      </c>
      <c r="V206" s="143">
        <v>260</v>
      </c>
      <c r="W206" s="143">
        <v>20</v>
      </c>
      <c r="X206" s="143">
        <v>600</v>
      </c>
      <c r="Y206" s="143">
        <v>210</v>
      </c>
      <c r="Z206" s="143">
        <v>205</v>
      </c>
      <c r="AA206" s="433">
        <v>-20</v>
      </c>
      <c r="AB206" s="143">
        <v>100</v>
      </c>
      <c r="AC206" s="143">
        <v>100</v>
      </c>
      <c r="AD206" s="143">
        <v>100</v>
      </c>
      <c r="AE206" s="143">
        <v>100</v>
      </c>
      <c r="AF206" s="143">
        <v>0</v>
      </c>
      <c r="AG206" s="143">
        <v>30</v>
      </c>
      <c r="AH206" s="143">
        <v>60</v>
      </c>
      <c r="AI206" s="143">
        <v>100</v>
      </c>
      <c r="AJ206" s="143">
        <v>100</v>
      </c>
      <c r="AK206" s="143">
        <v>3000</v>
      </c>
      <c r="AL206" s="143">
        <v>3000</v>
      </c>
      <c r="AM206" s="143">
        <v>3000</v>
      </c>
      <c r="AN206" s="143">
        <v>10</v>
      </c>
      <c r="AO206" s="234">
        <v>3000</v>
      </c>
    </row>
    <row r="207" customFormat="1" ht="17.5" spans="1:41">
      <c r="A207" s="31">
        <f>A206</f>
        <v>608</v>
      </c>
      <c r="B207" s="40" t="s">
        <v>479</v>
      </c>
      <c r="C207" s="31"/>
      <c r="D207" s="41"/>
      <c r="E207" s="42"/>
      <c r="F207" s="42"/>
      <c r="G207" s="424"/>
      <c r="H207" s="21"/>
      <c r="I207" s="21"/>
      <c r="J207" s="21"/>
      <c r="K207" s="21"/>
      <c r="L207" s="21"/>
      <c r="M207" s="21"/>
      <c r="N207" s="21"/>
      <c r="O207" s="21"/>
      <c r="P207" s="21"/>
      <c r="Q207" s="21">
        <v>0</v>
      </c>
      <c r="R207" s="21">
        <f t="shared" si="14"/>
        <v>0</v>
      </c>
      <c r="S207" s="143">
        <v>100</v>
      </c>
      <c r="T207" s="143">
        <v>100</v>
      </c>
      <c r="U207" s="143">
        <v>253</v>
      </c>
      <c r="V207" s="143">
        <v>260</v>
      </c>
      <c r="W207" s="143">
        <v>20</v>
      </c>
      <c r="X207" s="143">
        <v>600</v>
      </c>
      <c r="Y207" s="143">
        <v>210</v>
      </c>
      <c r="Z207" s="143">
        <v>205</v>
      </c>
      <c r="AA207" s="433">
        <v>-20</v>
      </c>
      <c r="AB207" s="143">
        <v>100</v>
      </c>
      <c r="AC207" s="143">
        <v>100</v>
      </c>
      <c r="AD207" s="143">
        <v>100</v>
      </c>
      <c r="AE207" s="143">
        <v>100</v>
      </c>
      <c r="AF207" s="143">
        <v>0</v>
      </c>
      <c r="AG207" s="143">
        <v>30</v>
      </c>
      <c r="AH207" s="143">
        <v>60</v>
      </c>
      <c r="AI207" s="143">
        <v>100</v>
      </c>
      <c r="AJ207" s="143">
        <v>100</v>
      </c>
      <c r="AK207" s="143">
        <v>3000</v>
      </c>
      <c r="AL207" s="143">
        <v>3000</v>
      </c>
      <c r="AM207" s="143">
        <v>3000</v>
      </c>
      <c r="AN207" s="143">
        <v>10</v>
      </c>
      <c r="AO207" s="234">
        <v>3000</v>
      </c>
    </row>
    <row r="208" customFormat="1" ht="17.5" spans="1:41">
      <c r="A208" s="31">
        <f>A207</f>
        <v>608</v>
      </c>
      <c r="B208" s="40" t="s">
        <v>480</v>
      </c>
      <c r="C208" s="31" t="s">
        <v>481</v>
      </c>
      <c r="D208" s="41" t="s">
        <v>109</v>
      </c>
      <c r="E208" s="42" t="s">
        <v>482</v>
      </c>
      <c r="F208" s="42" t="s">
        <v>483</v>
      </c>
      <c r="G208" s="424"/>
      <c r="H208" s="21">
        <v>0</v>
      </c>
      <c r="I208" s="21">
        <v>1</v>
      </c>
      <c r="J208" s="21">
        <v>0</v>
      </c>
      <c r="K208" s="21">
        <v>0</v>
      </c>
      <c r="L208" s="21">
        <v>0</v>
      </c>
      <c r="M208" s="21">
        <v>0</v>
      </c>
      <c r="N208" s="21">
        <v>0</v>
      </c>
      <c r="O208" s="21">
        <v>0</v>
      </c>
      <c r="P208" s="21">
        <v>0</v>
      </c>
      <c r="Q208" s="21">
        <v>0</v>
      </c>
      <c r="R208" s="21">
        <f t="shared" si="14"/>
        <v>2</v>
      </c>
      <c r="S208" s="143">
        <v>100</v>
      </c>
      <c r="T208" s="143">
        <v>100</v>
      </c>
      <c r="U208" s="143">
        <v>253</v>
      </c>
      <c r="V208" s="143">
        <v>260</v>
      </c>
      <c r="W208" s="143">
        <v>20</v>
      </c>
      <c r="X208" s="143">
        <v>600</v>
      </c>
      <c r="Y208" s="143">
        <v>210</v>
      </c>
      <c r="Z208" s="143">
        <v>205</v>
      </c>
      <c r="AA208" s="433">
        <v>-20</v>
      </c>
      <c r="AB208" s="143">
        <v>100</v>
      </c>
      <c r="AC208" s="143">
        <v>100</v>
      </c>
      <c r="AD208" s="143">
        <v>100</v>
      </c>
      <c r="AE208" s="143">
        <v>100</v>
      </c>
      <c r="AF208" s="143">
        <v>0</v>
      </c>
      <c r="AG208" s="143">
        <v>30</v>
      </c>
      <c r="AH208" s="143">
        <v>60</v>
      </c>
      <c r="AI208" s="143">
        <v>100</v>
      </c>
      <c r="AJ208" s="143">
        <v>100</v>
      </c>
      <c r="AK208" s="143">
        <v>3000</v>
      </c>
      <c r="AL208" s="143">
        <v>3000</v>
      </c>
      <c r="AM208" s="143">
        <v>3000</v>
      </c>
      <c r="AN208" s="143">
        <v>10</v>
      </c>
      <c r="AO208" s="234">
        <v>3000</v>
      </c>
    </row>
    <row r="209" customFormat="1" ht="17.5" spans="1:41">
      <c r="A209" s="31"/>
      <c r="B209" s="40"/>
      <c r="C209" s="31"/>
      <c r="D209" s="41"/>
      <c r="E209" s="42"/>
      <c r="F209" s="42"/>
      <c r="G209" s="424"/>
      <c r="H209" s="21"/>
      <c r="I209" s="21"/>
      <c r="J209" s="21"/>
      <c r="K209" s="21"/>
      <c r="L209" s="21"/>
      <c r="M209" s="21"/>
      <c r="N209" s="21"/>
      <c r="O209" s="21"/>
      <c r="P209" s="21"/>
      <c r="Q209" s="21">
        <v>0</v>
      </c>
      <c r="R209" s="21"/>
      <c r="S209" s="143"/>
      <c r="T209" s="143"/>
      <c r="U209" s="143"/>
      <c r="V209" s="143"/>
      <c r="W209" s="143"/>
      <c r="X209" s="143"/>
      <c r="Y209" s="143"/>
      <c r="Z209" s="143"/>
      <c r="AA209" s="433"/>
      <c r="AB209" s="143"/>
      <c r="AC209" s="143"/>
      <c r="AD209" s="143"/>
      <c r="AE209" s="143"/>
      <c r="AF209" s="143"/>
      <c r="AG209" s="143"/>
      <c r="AH209" s="143"/>
      <c r="AI209" s="143"/>
      <c r="AJ209" s="143"/>
      <c r="AK209" s="143"/>
      <c r="AL209" s="143"/>
      <c r="AM209" s="143"/>
      <c r="AN209" s="143"/>
      <c r="AO209" s="234">
        <v>3000</v>
      </c>
    </row>
    <row r="210" customFormat="1" ht="17.5" spans="1:41">
      <c r="A210" s="31">
        <f>A208</f>
        <v>608</v>
      </c>
      <c r="B210" s="40" t="s">
        <v>480</v>
      </c>
      <c r="C210" s="31" t="s">
        <v>484</v>
      </c>
      <c r="D210" s="41" t="s">
        <v>120</v>
      </c>
      <c r="E210" s="42" t="s">
        <v>485</v>
      </c>
      <c r="F210" s="42" t="s">
        <v>486</v>
      </c>
      <c r="G210" s="424"/>
      <c r="H210" s="21">
        <v>0</v>
      </c>
      <c r="I210" s="21">
        <v>1</v>
      </c>
      <c r="J210" s="21">
        <v>0</v>
      </c>
      <c r="K210" s="21">
        <v>0</v>
      </c>
      <c r="L210" s="21">
        <v>0</v>
      </c>
      <c r="M210" s="21">
        <v>0</v>
      </c>
      <c r="N210" s="21">
        <v>0</v>
      </c>
      <c r="O210" s="21">
        <v>0</v>
      </c>
      <c r="P210" s="21">
        <v>0</v>
      </c>
      <c r="Q210" s="21">
        <v>0</v>
      </c>
      <c r="R210" s="21">
        <f t="shared" si="14"/>
        <v>2</v>
      </c>
      <c r="S210" s="143">
        <v>100</v>
      </c>
      <c r="T210" s="143">
        <v>100</v>
      </c>
      <c r="U210" s="143">
        <v>331.2</v>
      </c>
      <c r="V210" s="143">
        <v>340.3</v>
      </c>
      <c r="W210" s="143">
        <v>20</v>
      </c>
      <c r="X210" s="143">
        <v>600</v>
      </c>
      <c r="Y210" s="143">
        <v>274.9</v>
      </c>
      <c r="Z210" s="143">
        <v>268.3</v>
      </c>
      <c r="AA210" s="433">
        <v>-20</v>
      </c>
      <c r="AB210" s="143">
        <v>100</v>
      </c>
      <c r="AC210" s="143">
        <v>100</v>
      </c>
      <c r="AD210" s="143">
        <v>100</v>
      </c>
      <c r="AE210" s="143">
        <v>100</v>
      </c>
      <c r="AF210" s="143">
        <v>0</v>
      </c>
      <c r="AG210" s="143">
        <v>30</v>
      </c>
      <c r="AH210" s="143">
        <v>60</v>
      </c>
      <c r="AI210" s="143">
        <v>100</v>
      </c>
      <c r="AJ210" s="143">
        <v>100</v>
      </c>
      <c r="AK210" s="143">
        <v>3000</v>
      </c>
      <c r="AL210" s="143">
        <v>3000</v>
      </c>
      <c r="AM210" s="143">
        <v>3000</v>
      </c>
      <c r="AN210" s="143">
        <v>10</v>
      </c>
      <c r="AO210" s="234">
        <v>3000</v>
      </c>
    </row>
    <row r="211" s="11" customFormat="1" ht="17.5" spans="1:41">
      <c r="A211" s="70"/>
      <c r="B211" s="71"/>
      <c r="C211" s="70"/>
      <c r="D211" s="72"/>
      <c r="E211" s="73"/>
      <c r="F211" s="73"/>
      <c r="G211" s="110" t="s">
        <v>487</v>
      </c>
      <c r="H211" s="75">
        <v>0</v>
      </c>
      <c r="I211" s="75">
        <v>1</v>
      </c>
      <c r="J211" s="75">
        <v>1</v>
      </c>
      <c r="K211" s="75">
        <v>0</v>
      </c>
      <c r="L211" s="75">
        <v>0</v>
      </c>
      <c r="M211" s="75">
        <v>0</v>
      </c>
      <c r="N211" s="75">
        <v>1</v>
      </c>
      <c r="O211" s="75">
        <v>0</v>
      </c>
      <c r="P211" s="75">
        <v>0</v>
      </c>
      <c r="Q211" s="75">
        <v>0</v>
      </c>
      <c r="R211" s="75">
        <f t="shared" si="14"/>
        <v>70</v>
      </c>
      <c r="S211" s="141" t="s">
        <v>181</v>
      </c>
      <c r="T211" s="141" t="s">
        <v>181</v>
      </c>
      <c r="U211" s="141">
        <v>250</v>
      </c>
      <c r="V211" s="141">
        <v>265</v>
      </c>
      <c r="W211" s="141" t="s">
        <v>1066</v>
      </c>
      <c r="X211" s="141" t="s">
        <v>388</v>
      </c>
      <c r="Y211" s="141" t="s">
        <v>388</v>
      </c>
      <c r="Z211" s="141" t="s">
        <v>388</v>
      </c>
      <c r="AA211" s="433" t="s">
        <v>388</v>
      </c>
      <c r="AB211" s="141" t="s">
        <v>181</v>
      </c>
      <c r="AC211" s="141" t="s">
        <v>181</v>
      </c>
      <c r="AD211" s="141" t="s">
        <v>181</v>
      </c>
      <c r="AE211" s="141" t="s">
        <v>181</v>
      </c>
      <c r="AF211" s="141">
        <v>0</v>
      </c>
      <c r="AG211" s="141" t="s">
        <v>181</v>
      </c>
      <c r="AH211" s="141" t="s">
        <v>181</v>
      </c>
      <c r="AI211" s="141" t="s">
        <v>181</v>
      </c>
      <c r="AJ211" s="141" t="s">
        <v>181</v>
      </c>
      <c r="AK211" s="141" t="s">
        <v>181</v>
      </c>
      <c r="AL211" s="141"/>
      <c r="AM211" s="141" t="s">
        <v>181</v>
      </c>
      <c r="AN211" s="141" t="s">
        <v>181</v>
      </c>
      <c r="AO211" s="141">
        <v>3000</v>
      </c>
    </row>
    <row r="212" customFormat="1" ht="17.5" spans="1:41">
      <c r="A212" s="31">
        <f>A210</f>
        <v>608</v>
      </c>
      <c r="B212" s="40" t="s">
        <v>488</v>
      </c>
      <c r="C212" s="31" t="s">
        <v>489</v>
      </c>
      <c r="D212" s="41" t="s">
        <v>109</v>
      </c>
      <c r="E212" s="42" t="s">
        <v>490</v>
      </c>
      <c r="F212" s="42" t="s">
        <v>489</v>
      </c>
      <c r="G212" s="171"/>
      <c r="H212" s="21">
        <v>0</v>
      </c>
      <c r="I212" s="21">
        <v>1</v>
      </c>
      <c r="J212" s="21">
        <v>1</v>
      </c>
      <c r="K212" s="21">
        <v>0</v>
      </c>
      <c r="L212" s="21">
        <v>0</v>
      </c>
      <c r="M212" s="21">
        <v>0</v>
      </c>
      <c r="N212" s="21">
        <v>1</v>
      </c>
      <c r="O212" s="21">
        <v>0</v>
      </c>
      <c r="P212" s="21">
        <v>0</v>
      </c>
      <c r="Q212" s="21">
        <v>0</v>
      </c>
      <c r="R212" s="21">
        <f t="shared" si="14"/>
        <v>70</v>
      </c>
      <c r="S212" s="143">
        <v>100</v>
      </c>
      <c r="T212" s="143">
        <v>100</v>
      </c>
      <c r="U212" s="143">
        <v>250</v>
      </c>
      <c r="V212" s="143">
        <v>265</v>
      </c>
      <c r="W212" s="143">
        <v>18</v>
      </c>
      <c r="X212" s="143">
        <v>600</v>
      </c>
      <c r="Y212" s="143">
        <v>210</v>
      </c>
      <c r="Z212" s="143">
        <v>205</v>
      </c>
      <c r="AA212" s="433">
        <v>-20</v>
      </c>
      <c r="AB212" s="143">
        <v>100</v>
      </c>
      <c r="AC212" s="143">
        <v>100</v>
      </c>
      <c r="AD212" s="143">
        <v>100</v>
      </c>
      <c r="AE212" s="143">
        <v>100</v>
      </c>
      <c r="AF212" s="143">
        <v>0</v>
      </c>
      <c r="AG212" s="143">
        <v>30</v>
      </c>
      <c r="AH212" s="143">
        <v>60</v>
      </c>
      <c r="AI212" s="143">
        <v>100</v>
      </c>
      <c r="AJ212" s="143">
        <v>100</v>
      </c>
      <c r="AK212" s="143">
        <v>3000</v>
      </c>
      <c r="AL212" s="143">
        <v>3000</v>
      </c>
      <c r="AM212" s="143">
        <v>3000</v>
      </c>
      <c r="AN212" s="143">
        <v>10</v>
      </c>
      <c r="AO212" s="143">
        <v>3000</v>
      </c>
    </row>
    <row r="213" s="10" customFormat="1" ht="17.5" spans="1:41">
      <c r="A213" s="70"/>
      <c r="B213" s="71"/>
      <c r="C213" s="70"/>
      <c r="D213" s="72"/>
      <c r="E213" s="73" t="s">
        <v>351</v>
      </c>
      <c r="F213" s="73" t="s">
        <v>489</v>
      </c>
      <c r="G213" s="110" t="s">
        <v>491</v>
      </c>
      <c r="H213" s="75">
        <v>0</v>
      </c>
      <c r="I213" s="75">
        <v>1</v>
      </c>
      <c r="J213" s="75">
        <v>1</v>
      </c>
      <c r="K213" s="75">
        <v>0</v>
      </c>
      <c r="L213" s="75">
        <v>0</v>
      </c>
      <c r="M213" s="75">
        <v>0</v>
      </c>
      <c r="N213" s="75">
        <v>1</v>
      </c>
      <c r="O213" s="75">
        <v>0</v>
      </c>
      <c r="P213" s="75">
        <v>0</v>
      </c>
      <c r="Q213" s="75">
        <v>0</v>
      </c>
      <c r="R213" s="75">
        <f t="shared" ref="R213" si="15">H213+I213*2+J213*4+K213*8+L213*16+M213*32+N213*64+O213*128+P213*256+Q213*512</f>
        <v>70</v>
      </c>
      <c r="S213" s="141" t="s">
        <v>181</v>
      </c>
      <c r="T213" s="141" t="s">
        <v>181</v>
      </c>
      <c r="U213" s="141">
        <v>250</v>
      </c>
      <c r="V213" s="141">
        <v>265</v>
      </c>
      <c r="W213" s="141" t="s">
        <v>1066</v>
      </c>
      <c r="X213" s="141" t="s">
        <v>388</v>
      </c>
      <c r="Y213" s="141" t="s">
        <v>388</v>
      </c>
      <c r="Z213" s="141" t="s">
        <v>388</v>
      </c>
      <c r="AA213" s="433" t="s">
        <v>388</v>
      </c>
      <c r="AB213" s="141" t="s">
        <v>181</v>
      </c>
      <c r="AC213" s="141" t="s">
        <v>181</v>
      </c>
      <c r="AD213" s="141" t="s">
        <v>181</v>
      </c>
      <c r="AE213" s="141" t="s">
        <v>181</v>
      </c>
      <c r="AF213" s="141">
        <v>0</v>
      </c>
      <c r="AG213" s="141" t="s">
        <v>181</v>
      </c>
      <c r="AH213" s="141" t="s">
        <v>181</v>
      </c>
      <c r="AI213" s="141" t="s">
        <v>181</v>
      </c>
      <c r="AJ213" s="141" t="s">
        <v>181</v>
      </c>
      <c r="AK213" s="141" t="s">
        <v>181</v>
      </c>
      <c r="AL213" s="141"/>
      <c r="AM213" s="141" t="s">
        <v>181</v>
      </c>
      <c r="AN213" s="141" t="s">
        <v>181</v>
      </c>
      <c r="AO213" s="141">
        <v>3000</v>
      </c>
    </row>
    <row r="214" customFormat="1" ht="17.5" spans="1:41">
      <c r="A214" s="31">
        <f>A212</f>
        <v>608</v>
      </c>
      <c r="B214" s="40" t="s">
        <v>488</v>
      </c>
      <c r="C214" s="31" t="s">
        <v>489</v>
      </c>
      <c r="D214" s="41" t="s">
        <v>120</v>
      </c>
      <c r="E214" s="42" t="s">
        <v>490</v>
      </c>
      <c r="F214" s="42" t="s">
        <v>489</v>
      </c>
      <c r="G214" s="424"/>
      <c r="H214" s="21">
        <v>0</v>
      </c>
      <c r="I214" s="21">
        <v>1</v>
      </c>
      <c r="J214" s="21">
        <v>1</v>
      </c>
      <c r="K214" s="21">
        <v>0</v>
      </c>
      <c r="L214" s="21">
        <v>0</v>
      </c>
      <c r="M214" s="21">
        <v>0</v>
      </c>
      <c r="N214" s="21">
        <v>1</v>
      </c>
      <c r="O214" s="21">
        <v>0</v>
      </c>
      <c r="P214" s="21">
        <v>0</v>
      </c>
      <c r="Q214" s="21">
        <v>0</v>
      </c>
      <c r="R214" s="21">
        <f t="shared" si="14"/>
        <v>70</v>
      </c>
      <c r="S214" s="143">
        <v>100</v>
      </c>
      <c r="T214" s="143">
        <v>100</v>
      </c>
      <c r="U214" s="143">
        <v>250</v>
      </c>
      <c r="V214" s="143">
        <v>265</v>
      </c>
      <c r="W214" s="143">
        <v>18</v>
      </c>
      <c r="X214" s="143">
        <v>600</v>
      </c>
      <c r="Y214" s="143">
        <v>210</v>
      </c>
      <c r="Z214" s="143">
        <v>205</v>
      </c>
      <c r="AA214" s="433">
        <v>-20</v>
      </c>
      <c r="AB214" s="143">
        <v>100</v>
      </c>
      <c r="AC214" s="143">
        <v>100</v>
      </c>
      <c r="AD214" s="143">
        <v>100</v>
      </c>
      <c r="AE214" s="143">
        <v>100</v>
      </c>
      <c r="AF214" s="143">
        <v>0</v>
      </c>
      <c r="AG214" s="143">
        <v>30</v>
      </c>
      <c r="AH214" s="143">
        <v>60</v>
      </c>
      <c r="AI214" s="143">
        <v>100</v>
      </c>
      <c r="AJ214" s="143">
        <v>100</v>
      </c>
      <c r="AK214" s="143">
        <v>3000</v>
      </c>
      <c r="AL214" s="143">
        <v>3000</v>
      </c>
      <c r="AM214" s="143">
        <v>3000</v>
      </c>
      <c r="AN214" s="143">
        <v>10</v>
      </c>
      <c r="AO214" s="143">
        <v>3000</v>
      </c>
    </row>
    <row r="215" s="360" customFormat="1" ht="17.5" spans="1:41">
      <c r="A215" s="272"/>
      <c r="B215" s="273"/>
      <c r="C215" s="272"/>
      <c r="D215" s="274"/>
      <c r="E215" s="275"/>
      <c r="F215" s="275"/>
      <c r="G215" s="288"/>
      <c r="H215" s="277">
        <v>0</v>
      </c>
      <c r="I215" s="277">
        <v>1</v>
      </c>
      <c r="J215" s="277">
        <v>0</v>
      </c>
      <c r="K215" s="277">
        <v>0</v>
      </c>
      <c r="L215" s="277">
        <v>0</v>
      </c>
      <c r="M215" s="277" t="s">
        <v>181</v>
      </c>
      <c r="N215" s="277">
        <v>1</v>
      </c>
      <c r="O215" s="277" t="s">
        <v>181</v>
      </c>
      <c r="P215" s="277" t="s">
        <v>181</v>
      </c>
      <c r="Q215" s="277">
        <v>0</v>
      </c>
      <c r="R215" s="457"/>
      <c r="S215" s="339" t="s">
        <v>181</v>
      </c>
      <c r="T215" s="339" t="s">
        <v>181</v>
      </c>
      <c r="U215" s="339" t="s">
        <v>181</v>
      </c>
      <c r="V215" s="339" t="s">
        <v>181</v>
      </c>
      <c r="W215" s="339" t="s">
        <v>181</v>
      </c>
      <c r="X215" s="339" t="s">
        <v>181</v>
      </c>
      <c r="Y215" s="339" t="s">
        <v>181</v>
      </c>
      <c r="Z215" s="339" t="s">
        <v>181</v>
      </c>
      <c r="AA215" s="339" t="s">
        <v>181</v>
      </c>
      <c r="AB215" s="339" t="s">
        <v>181</v>
      </c>
      <c r="AC215" s="339" t="s">
        <v>181</v>
      </c>
      <c r="AD215" s="339" t="s">
        <v>181</v>
      </c>
      <c r="AE215" s="339" t="s">
        <v>181</v>
      </c>
      <c r="AF215" s="350">
        <v>0</v>
      </c>
      <c r="AG215" s="339" t="s">
        <v>181</v>
      </c>
      <c r="AH215" s="339" t="s">
        <v>181</v>
      </c>
      <c r="AI215" s="339" t="s">
        <v>181</v>
      </c>
      <c r="AJ215" s="339" t="s">
        <v>181</v>
      </c>
      <c r="AK215" s="339" t="s">
        <v>181</v>
      </c>
      <c r="AL215" s="339" t="s">
        <v>1069</v>
      </c>
      <c r="AM215" s="339" t="s">
        <v>181</v>
      </c>
      <c r="AN215" s="339" t="s">
        <v>181</v>
      </c>
      <c r="AO215" s="339">
        <v>3000</v>
      </c>
    </row>
    <row r="216" customFormat="1" ht="17.5" spans="1:41">
      <c r="A216" s="31">
        <f>A214</f>
        <v>608</v>
      </c>
      <c r="B216" s="40" t="s">
        <v>488</v>
      </c>
      <c r="C216" s="31" t="s">
        <v>493</v>
      </c>
      <c r="D216" s="41" t="s">
        <v>126</v>
      </c>
      <c r="E216" s="42" t="s">
        <v>494</v>
      </c>
      <c r="F216" s="42" t="s">
        <v>495</v>
      </c>
      <c r="G216" s="424"/>
      <c r="H216" s="21">
        <v>0</v>
      </c>
      <c r="I216" s="21">
        <v>1</v>
      </c>
      <c r="J216" s="21">
        <v>0</v>
      </c>
      <c r="K216" s="21">
        <v>0</v>
      </c>
      <c r="L216" s="21">
        <v>0</v>
      </c>
      <c r="M216" s="21">
        <v>0</v>
      </c>
      <c r="N216" s="21">
        <v>1</v>
      </c>
      <c r="O216" s="21">
        <v>0</v>
      </c>
      <c r="P216" s="21">
        <v>0</v>
      </c>
      <c r="Q216" s="21">
        <v>0</v>
      </c>
      <c r="R216" s="21">
        <f>H216+I216*2+J216*4+K216*8+L216*16+M216*32+N216*64+O216*128+P216*256+Q216*512</f>
        <v>66</v>
      </c>
      <c r="S216" s="143">
        <v>100</v>
      </c>
      <c r="T216" s="143">
        <v>100</v>
      </c>
      <c r="U216" s="143">
        <v>253</v>
      </c>
      <c r="V216" s="143">
        <v>260</v>
      </c>
      <c r="W216" s="143">
        <v>20</v>
      </c>
      <c r="X216" s="143">
        <v>600</v>
      </c>
      <c r="Y216" s="143">
        <v>210</v>
      </c>
      <c r="Z216" s="143">
        <v>205</v>
      </c>
      <c r="AA216" s="433">
        <v>-20</v>
      </c>
      <c r="AB216" s="143">
        <v>100</v>
      </c>
      <c r="AC216" s="143">
        <v>100</v>
      </c>
      <c r="AD216" s="143">
        <v>100</v>
      </c>
      <c r="AE216" s="143">
        <v>100</v>
      </c>
      <c r="AF216" s="143">
        <v>0</v>
      </c>
      <c r="AG216" s="143">
        <v>30</v>
      </c>
      <c r="AH216" s="143">
        <v>60</v>
      </c>
      <c r="AI216" s="143">
        <v>100</v>
      </c>
      <c r="AJ216" s="143">
        <v>100</v>
      </c>
      <c r="AK216" s="143">
        <v>3000</v>
      </c>
      <c r="AL216" s="143">
        <v>3000</v>
      </c>
      <c r="AM216" s="143">
        <v>3000</v>
      </c>
      <c r="AN216" s="143">
        <v>10</v>
      </c>
      <c r="AO216" s="143">
        <v>3000</v>
      </c>
    </row>
    <row r="217" s="360" customFormat="1" ht="17.5" spans="1:41">
      <c r="A217" s="272"/>
      <c r="B217" s="273"/>
      <c r="C217" s="272"/>
      <c r="D217" s="274"/>
      <c r="E217" s="275"/>
      <c r="F217" s="275"/>
      <c r="G217" s="288"/>
      <c r="H217" s="277">
        <v>0</v>
      </c>
      <c r="I217" s="277">
        <v>1</v>
      </c>
      <c r="J217" s="277">
        <v>0</v>
      </c>
      <c r="K217" s="277">
        <v>0</v>
      </c>
      <c r="L217" s="277">
        <v>0</v>
      </c>
      <c r="M217" s="277" t="s">
        <v>181</v>
      </c>
      <c r="N217" s="277">
        <v>1</v>
      </c>
      <c r="O217" s="277" t="s">
        <v>181</v>
      </c>
      <c r="P217" s="277" t="s">
        <v>181</v>
      </c>
      <c r="Q217" s="277">
        <v>0</v>
      </c>
      <c r="R217" s="457"/>
      <c r="S217" s="339" t="s">
        <v>181</v>
      </c>
      <c r="T217" s="339" t="s">
        <v>181</v>
      </c>
      <c r="U217" s="339" t="s">
        <v>181</v>
      </c>
      <c r="V217" s="339" t="s">
        <v>181</v>
      </c>
      <c r="W217" s="339" t="s">
        <v>181</v>
      </c>
      <c r="X217" s="339" t="s">
        <v>181</v>
      </c>
      <c r="Y217" s="339" t="s">
        <v>181</v>
      </c>
      <c r="Z217" s="339" t="s">
        <v>181</v>
      </c>
      <c r="AA217" s="339" t="s">
        <v>181</v>
      </c>
      <c r="AB217" s="339" t="s">
        <v>181</v>
      </c>
      <c r="AC217" s="339" t="s">
        <v>181</v>
      </c>
      <c r="AD217" s="339" t="s">
        <v>181</v>
      </c>
      <c r="AE217" s="339" t="s">
        <v>181</v>
      </c>
      <c r="AF217" s="350">
        <v>0</v>
      </c>
      <c r="AG217" s="339" t="s">
        <v>181</v>
      </c>
      <c r="AH217" s="339" t="s">
        <v>181</v>
      </c>
      <c r="AI217" s="339" t="s">
        <v>181</v>
      </c>
      <c r="AJ217" s="339" t="s">
        <v>181</v>
      </c>
      <c r="AK217" s="339" t="s">
        <v>181</v>
      </c>
      <c r="AL217" s="339" t="s">
        <v>1069</v>
      </c>
      <c r="AM217" s="339" t="s">
        <v>181</v>
      </c>
      <c r="AN217" s="339" t="s">
        <v>181</v>
      </c>
      <c r="AO217" s="339">
        <v>3000</v>
      </c>
    </row>
    <row r="218" customFormat="1" ht="17.5" spans="1:41">
      <c r="A218" s="31">
        <f>A216</f>
        <v>608</v>
      </c>
      <c r="B218" s="40" t="s">
        <v>488</v>
      </c>
      <c r="C218" s="31" t="s">
        <v>493</v>
      </c>
      <c r="D218" s="41" t="s">
        <v>129</v>
      </c>
      <c r="E218" s="42" t="s">
        <v>496</v>
      </c>
      <c r="F218" s="42" t="s">
        <v>1073</v>
      </c>
      <c r="G218" s="424"/>
      <c r="H218" s="21">
        <v>0</v>
      </c>
      <c r="I218" s="21">
        <v>1</v>
      </c>
      <c r="J218" s="21">
        <v>0</v>
      </c>
      <c r="K218" s="21">
        <v>0</v>
      </c>
      <c r="L218" s="21">
        <v>0</v>
      </c>
      <c r="M218" s="21">
        <v>0</v>
      </c>
      <c r="N218" s="21">
        <v>1</v>
      </c>
      <c r="O218" s="21">
        <v>0</v>
      </c>
      <c r="P218" s="21">
        <v>0</v>
      </c>
      <c r="Q218" s="21">
        <v>0</v>
      </c>
      <c r="R218" s="21">
        <f>H218+I218*2+J218*4+K218*8+L218*16+M218*32+N218*64+O218*128+P218*256+Q218*512</f>
        <v>66</v>
      </c>
      <c r="S218" s="143">
        <v>100</v>
      </c>
      <c r="T218" s="143">
        <v>100</v>
      </c>
      <c r="U218" s="143">
        <v>253</v>
      </c>
      <c r="V218" s="143">
        <v>260</v>
      </c>
      <c r="W218" s="143">
        <v>20</v>
      </c>
      <c r="X218" s="143">
        <v>600</v>
      </c>
      <c r="Y218" s="143">
        <v>210</v>
      </c>
      <c r="Z218" s="143">
        <v>205</v>
      </c>
      <c r="AA218" s="433">
        <v>-20</v>
      </c>
      <c r="AB218" s="143">
        <v>100</v>
      </c>
      <c r="AC218" s="143">
        <v>100</v>
      </c>
      <c r="AD218" s="143">
        <v>100</v>
      </c>
      <c r="AE218" s="143">
        <v>100</v>
      </c>
      <c r="AF218" s="143">
        <v>0</v>
      </c>
      <c r="AG218" s="143">
        <v>30</v>
      </c>
      <c r="AH218" s="143">
        <v>60</v>
      </c>
      <c r="AI218" s="143">
        <v>100</v>
      </c>
      <c r="AJ218" s="143">
        <v>100</v>
      </c>
      <c r="AK218" s="143">
        <v>3000</v>
      </c>
      <c r="AL218" s="143">
        <v>3000</v>
      </c>
      <c r="AM218" s="143">
        <v>3000</v>
      </c>
      <c r="AN218" s="143">
        <v>10</v>
      </c>
      <c r="AO218" s="143">
        <v>3000</v>
      </c>
    </row>
    <row r="219" s="2" customFormat="1" ht="17.5" spans="1:41">
      <c r="A219" s="34"/>
      <c r="B219" s="35"/>
      <c r="C219" s="34"/>
      <c r="D219" s="36"/>
      <c r="E219" s="37"/>
      <c r="F219" s="37" t="s">
        <v>766</v>
      </c>
      <c r="H219" s="453">
        <v>0</v>
      </c>
      <c r="I219" s="453">
        <v>1</v>
      </c>
      <c r="J219" s="453">
        <v>0</v>
      </c>
      <c r="K219" s="453">
        <v>0</v>
      </c>
      <c r="L219" s="453">
        <v>0</v>
      </c>
      <c r="M219" s="453">
        <v>0</v>
      </c>
      <c r="N219" s="453">
        <v>0</v>
      </c>
      <c r="O219" s="453">
        <v>0</v>
      </c>
      <c r="P219" s="453">
        <v>0</v>
      </c>
      <c r="Q219" s="453">
        <v>0</v>
      </c>
      <c r="R219" s="394">
        <f t="shared" si="14"/>
        <v>2</v>
      </c>
      <c r="S219" s="148" t="s">
        <v>181</v>
      </c>
      <c r="T219" s="148" t="s">
        <v>181</v>
      </c>
      <c r="U219" s="222" t="s">
        <v>181</v>
      </c>
      <c r="V219" s="222" t="s">
        <v>181</v>
      </c>
      <c r="W219" s="222" t="s">
        <v>181</v>
      </c>
      <c r="X219" s="222" t="s">
        <v>181</v>
      </c>
      <c r="Y219" s="148" t="s">
        <v>181</v>
      </c>
      <c r="Z219" s="148" t="s">
        <v>181</v>
      </c>
      <c r="AA219" s="433" t="s">
        <v>181</v>
      </c>
      <c r="AB219" s="148" t="s">
        <v>181</v>
      </c>
      <c r="AC219" s="148" t="s">
        <v>181</v>
      </c>
      <c r="AD219" s="148" t="s">
        <v>181</v>
      </c>
      <c r="AE219" s="148" t="s">
        <v>181</v>
      </c>
      <c r="AF219" s="148" t="s">
        <v>181</v>
      </c>
      <c r="AG219" s="148" t="s">
        <v>181</v>
      </c>
      <c r="AH219" s="148" t="s">
        <v>181</v>
      </c>
      <c r="AI219" s="148" t="s">
        <v>181</v>
      </c>
      <c r="AJ219" s="148" t="s">
        <v>181</v>
      </c>
      <c r="AK219" s="148" t="s">
        <v>181</v>
      </c>
      <c r="AL219" s="148" t="s">
        <v>181</v>
      </c>
      <c r="AM219" s="148" t="s">
        <v>181</v>
      </c>
      <c r="AN219" s="148" t="s">
        <v>181</v>
      </c>
      <c r="AO219" s="148">
        <v>3000</v>
      </c>
    </row>
    <row r="220" customFormat="1" ht="17.5" spans="1:41">
      <c r="A220" s="31">
        <f>A218</f>
        <v>608</v>
      </c>
      <c r="B220" s="40" t="s">
        <v>501</v>
      </c>
      <c r="C220" s="31" t="s">
        <v>502</v>
      </c>
      <c r="D220" s="41" t="s">
        <v>109</v>
      </c>
      <c r="E220" s="42" t="s">
        <v>503</v>
      </c>
      <c r="F220" s="42" t="s">
        <v>504</v>
      </c>
      <c r="G220" s="424"/>
      <c r="H220" s="21">
        <v>0</v>
      </c>
      <c r="I220" s="21">
        <v>1</v>
      </c>
      <c r="J220" s="21">
        <v>0</v>
      </c>
      <c r="K220" s="21">
        <v>0</v>
      </c>
      <c r="L220" s="21">
        <v>0</v>
      </c>
      <c r="M220" s="21">
        <v>0</v>
      </c>
      <c r="N220" s="21">
        <v>0</v>
      </c>
      <c r="O220" s="21">
        <v>0</v>
      </c>
      <c r="P220" s="21">
        <v>0</v>
      </c>
      <c r="Q220" s="21">
        <v>0</v>
      </c>
      <c r="R220" s="21">
        <f t="shared" si="14"/>
        <v>2</v>
      </c>
      <c r="S220" s="143">
        <v>100</v>
      </c>
      <c r="T220" s="143">
        <v>100</v>
      </c>
      <c r="U220" s="143">
        <v>253</v>
      </c>
      <c r="V220" s="143">
        <v>260</v>
      </c>
      <c r="W220" s="143">
        <v>20</v>
      </c>
      <c r="X220" s="143">
        <v>600</v>
      </c>
      <c r="Y220" s="143">
        <v>210</v>
      </c>
      <c r="Z220" s="143">
        <v>205</v>
      </c>
      <c r="AA220" s="433">
        <v>-20</v>
      </c>
      <c r="AB220" s="143">
        <v>100</v>
      </c>
      <c r="AC220" s="143">
        <v>100</v>
      </c>
      <c r="AD220" s="143">
        <v>100</v>
      </c>
      <c r="AE220" s="143">
        <v>100</v>
      </c>
      <c r="AF220" s="143">
        <v>0</v>
      </c>
      <c r="AG220" s="143">
        <v>30</v>
      </c>
      <c r="AH220" s="143">
        <v>60</v>
      </c>
      <c r="AI220" s="143">
        <v>100</v>
      </c>
      <c r="AJ220" s="143">
        <v>100</v>
      </c>
      <c r="AK220" s="143">
        <v>3000</v>
      </c>
      <c r="AL220" s="143">
        <v>3000</v>
      </c>
      <c r="AM220" s="143">
        <v>3000</v>
      </c>
      <c r="AN220" s="143">
        <v>10</v>
      </c>
      <c r="AO220" s="143">
        <v>3000</v>
      </c>
    </row>
    <row r="221" s="2" customFormat="1" ht="17.5" spans="1:41">
      <c r="A221" s="34"/>
      <c r="B221" s="35"/>
      <c r="C221" s="34"/>
      <c r="D221" s="36"/>
      <c r="E221" s="37"/>
      <c r="F221" s="37" t="s">
        <v>775</v>
      </c>
      <c r="H221" s="453">
        <v>0</v>
      </c>
      <c r="I221" s="453">
        <v>1</v>
      </c>
      <c r="J221" s="453">
        <v>0</v>
      </c>
      <c r="K221" s="453">
        <v>0</v>
      </c>
      <c r="L221" s="453">
        <v>0</v>
      </c>
      <c r="M221" s="453">
        <v>0</v>
      </c>
      <c r="N221" s="453">
        <v>0</v>
      </c>
      <c r="O221" s="453">
        <v>0</v>
      </c>
      <c r="P221" s="453">
        <v>0</v>
      </c>
      <c r="Q221" s="453">
        <v>0</v>
      </c>
      <c r="R221" s="394">
        <f t="shared" si="14"/>
        <v>2</v>
      </c>
      <c r="S221" s="148" t="s">
        <v>181</v>
      </c>
      <c r="T221" s="148" t="s">
        <v>181</v>
      </c>
      <c r="U221" s="148" t="s">
        <v>181</v>
      </c>
      <c r="V221" s="148" t="s">
        <v>181</v>
      </c>
      <c r="W221" s="148" t="s">
        <v>181</v>
      </c>
      <c r="X221" s="148" t="s">
        <v>181</v>
      </c>
      <c r="Y221" s="148" t="s">
        <v>181</v>
      </c>
      <c r="Z221" s="148" t="s">
        <v>181</v>
      </c>
      <c r="AA221" s="433" t="s">
        <v>181</v>
      </c>
      <c r="AB221" s="148" t="s">
        <v>181</v>
      </c>
      <c r="AC221" s="148" t="s">
        <v>181</v>
      </c>
      <c r="AD221" s="148" t="s">
        <v>181</v>
      </c>
      <c r="AE221" s="148" t="s">
        <v>181</v>
      </c>
      <c r="AF221" s="148" t="s">
        <v>181</v>
      </c>
      <c r="AG221" s="148" t="s">
        <v>181</v>
      </c>
      <c r="AH221" s="148" t="s">
        <v>181</v>
      </c>
      <c r="AI221" s="148" t="s">
        <v>181</v>
      </c>
      <c r="AJ221" s="148" t="s">
        <v>181</v>
      </c>
      <c r="AK221" s="148" t="s">
        <v>181</v>
      </c>
      <c r="AL221" s="148" t="s">
        <v>181</v>
      </c>
      <c r="AM221" s="148" t="s">
        <v>181</v>
      </c>
      <c r="AN221" s="148" t="s">
        <v>181</v>
      </c>
      <c r="AO221" s="148">
        <v>3000</v>
      </c>
    </row>
    <row r="222" customFormat="1" ht="17.5" spans="1:41">
      <c r="A222" s="31">
        <f>A220</f>
        <v>608</v>
      </c>
      <c r="B222" s="40" t="s">
        <v>501</v>
      </c>
      <c r="C222" s="31" t="s">
        <v>509</v>
      </c>
      <c r="D222" s="41" t="s">
        <v>120</v>
      </c>
      <c r="E222" s="42" t="s">
        <v>510</v>
      </c>
      <c r="F222" s="42" t="s">
        <v>511</v>
      </c>
      <c r="G222" s="424"/>
      <c r="H222" s="21">
        <v>0</v>
      </c>
      <c r="I222" s="21">
        <v>1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21">
        <f t="shared" si="14"/>
        <v>2</v>
      </c>
      <c r="S222" s="143">
        <v>100</v>
      </c>
      <c r="T222" s="143">
        <v>100</v>
      </c>
      <c r="U222" s="143">
        <v>253</v>
      </c>
      <c r="V222" s="143">
        <v>260</v>
      </c>
      <c r="W222" s="143">
        <v>20</v>
      </c>
      <c r="X222" s="143">
        <v>600</v>
      </c>
      <c r="Y222" s="143">
        <v>210</v>
      </c>
      <c r="Z222" s="143">
        <v>205</v>
      </c>
      <c r="AA222" s="433">
        <v>-20</v>
      </c>
      <c r="AB222" s="143">
        <v>100</v>
      </c>
      <c r="AC222" s="143">
        <v>100</v>
      </c>
      <c r="AD222" s="143">
        <v>100</v>
      </c>
      <c r="AE222" s="143">
        <v>100</v>
      </c>
      <c r="AF222" s="143">
        <v>0</v>
      </c>
      <c r="AG222" s="143">
        <v>30</v>
      </c>
      <c r="AH222" s="143">
        <v>60</v>
      </c>
      <c r="AI222" s="143">
        <v>100</v>
      </c>
      <c r="AJ222" s="143">
        <v>100</v>
      </c>
      <c r="AK222" s="143">
        <v>3000</v>
      </c>
      <c r="AL222" s="143">
        <v>3000</v>
      </c>
      <c r="AM222" s="143">
        <v>3000</v>
      </c>
      <c r="AN222" s="143">
        <v>10</v>
      </c>
      <c r="AO222" s="143">
        <v>3000</v>
      </c>
    </row>
    <row r="223" customFormat="1" ht="17.5" spans="1:41">
      <c r="A223" s="31">
        <f>A222</f>
        <v>608</v>
      </c>
      <c r="B223" s="40" t="s">
        <v>512</v>
      </c>
      <c r="C223" s="31"/>
      <c r="D223" s="41"/>
      <c r="E223" s="42"/>
      <c r="F223" s="42"/>
      <c r="G223" s="424"/>
      <c r="H223" s="21"/>
      <c r="I223" s="21"/>
      <c r="J223" s="21"/>
      <c r="K223" s="21"/>
      <c r="L223" s="21"/>
      <c r="M223" s="21"/>
      <c r="N223" s="21"/>
      <c r="O223" s="21"/>
      <c r="P223" s="21"/>
      <c r="Q223" s="21">
        <v>0</v>
      </c>
      <c r="R223" s="21">
        <f t="shared" si="14"/>
        <v>0</v>
      </c>
      <c r="S223" s="143">
        <v>100</v>
      </c>
      <c r="T223" s="143">
        <v>100</v>
      </c>
      <c r="U223" s="143">
        <v>253</v>
      </c>
      <c r="V223" s="143">
        <v>260</v>
      </c>
      <c r="W223" s="143">
        <v>20</v>
      </c>
      <c r="X223" s="143">
        <v>600</v>
      </c>
      <c r="Y223" s="143">
        <v>210</v>
      </c>
      <c r="Z223" s="143">
        <v>205</v>
      </c>
      <c r="AA223" s="433">
        <v>-20</v>
      </c>
      <c r="AB223" s="143">
        <v>100</v>
      </c>
      <c r="AC223" s="143">
        <v>100</v>
      </c>
      <c r="AD223" s="143">
        <v>100</v>
      </c>
      <c r="AE223" s="143">
        <v>100</v>
      </c>
      <c r="AF223" s="143">
        <v>0</v>
      </c>
      <c r="AG223" s="143">
        <v>30</v>
      </c>
      <c r="AH223" s="143">
        <v>60</v>
      </c>
      <c r="AI223" s="143">
        <v>100</v>
      </c>
      <c r="AJ223" s="143">
        <v>100</v>
      </c>
      <c r="AK223" s="143">
        <v>3000</v>
      </c>
      <c r="AL223" s="143">
        <v>3000</v>
      </c>
      <c r="AM223" s="143">
        <v>3000</v>
      </c>
      <c r="AN223" s="143">
        <v>10</v>
      </c>
      <c r="AO223" s="143">
        <v>3000</v>
      </c>
    </row>
    <row r="224" customFormat="1" ht="17.5" spans="1:41">
      <c r="A224" s="31">
        <f>A223</f>
        <v>608</v>
      </c>
      <c r="B224" s="40"/>
      <c r="C224" s="31" t="s">
        <v>513</v>
      </c>
      <c r="D224" s="41" t="s">
        <v>109</v>
      </c>
      <c r="E224" s="42" t="s">
        <v>514</v>
      </c>
      <c r="F224" s="42" t="s">
        <v>513</v>
      </c>
      <c r="G224" s="424"/>
      <c r="H224" s="21">
        <v>0</v>
      </c>
      <c r="I224" s="21">
        <v>1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21">
        <f t="shared" si="14"/>
        <v>2</v>
      </c>
      <c r="S224" s="143">
        <v>100</v>
      </c>
      <c r="T224" s="143">
        <v>100</v>
      </c>
      <c r="U224" s="143">
        <v>253</v>
      </c>
      <c r="V224" s="143">
        <v>260</v>
      </c>
      <c r="W224" s="143">
        <v>20</v>
      </c>
      <c r="X224" s="143">
        <v>600</v>
      </c>
      <c r="Y224" s="143">
        <v>210</v>
      </c>
      <c r="Z224" s="143">
        <v>205</v>
      </c>
      <c r="AA224" s="433">
        <v>-20</v>
      </c>
      <c r="AB224" s="143">
        <v>100</v>
      </c>
      <c r="AC224" s="143">
        <v>100</v>
      </c>
      <c r="AD224" s="143">
        <v>100</v>
      </c>
      <c r="AE224" s="143">
        <v>100</v>
      </c>
      <c r="AF224" s="143">
        <v>0</v>
      </c>
      <c r="AG224" s="143">
        <v>30</v>
      </c>
      <c r="AH224" s="143">
        <v>60</v>
      </c>
      <c r="AI224" s="143">
        <v>100</v>
      </c>
      <c r="AJ224" s="143">
        <v>100</v>
      </c>
      <c r="AK224" s="143">
        <v>3000</v>
      </c>
      <c r="AL224" s="143">
        <v>3000</v>
      </c>
      <c r="AM224" s="143">
        <v>3000</v>
      </c>
      <c r="AN224" s="143">
        <v>10</v>
      </c>
      <c r="AO224" s="143">
        <v>3000</v>
      </c>
    </row>
    <row r="225" customFormat="1" ht="17.5" spans="1:41">
      <c r="A225" s="31">
        <f>A224</f>
        <v>608</v>
      </c>
      <c r="B225" s="40" t="s">
        <v>515</v>
      </c>
      <c r="C225" s="31"/>
      <c r="D225" s="41"/>
      <c r="E225" s="42"/>
      <c r="F225" s="42"/>
      <c r="G225" s="424"/>
      <c r="H225" s="21"/>
      <c r="I225" s="21"/>
      <c r="J225" s="21"/>
      <c r="K225" s="21"/>
      <c r="L225" s="21"/>
      <c r="M225" s="21"/>
      <c r="N225" s="21"/>
      <c r="O225" s="21"/>
      <c r="P225" s="21"/>
      <c r="Q225" s="21">
        <v>0</v>
      </c>
      <c r="R225" s="21">
        <f t="shared" si="14"/>
        <v>0</v>
      </c>
      <c r="S225" s="143">
        <v>100</v>
      </c>
      <c r="T225" s="143">
        <v>100</v>
      </c>
      <c r="U225" s="143">
        <v>253</v>
      </c>
      <c r="V225" s="143">
        <v>260</v>
      </c>
      <c r="W225" s="143">
        <v>20</v>
      </c>
      <c r="X225" s="143">
        <v>600</v>
      </c>
      <c r="Y225" s="143">
        <v>210</v>
      </c>
      <c r="Z225" s="143">
        <v>205</v>
      </c>
      <c r="AA225" s="433">
        <v>-20</v>
      </c>
      <c r="AB225" s="143">
        <v>100</v>
      </c>
      <c r="AC225" s="143">
        <v>100</v>
      </c>
      <c r="AD225" s="143">
        <v>100</v>
      </c>
      <c r="AE225" s="143">
        <v>100</v>
      </c>
      <c r="AF225" s="143">
        <v>0</v>
      </c>
      <c r="AG225" s="143">
        <v>30</v>
      </c>
      <c r="AH225" s="143">
        <v>60</v>
      </c>
      <c r="AI225" s="143">
        <v>100</v>
      </c>
      <c r="AJ225" s="143">
        <v>100</v>
      </c>
      <c r="AK225" s="143">
        <v>3000</v>
      </c>
      <c r="AL225" s="143">
        <v>3000</v>
      </c>
      <c r="AM225" s="143">
        <v>3000</v>
      </c>
      <c r="AN225" s="143">
        <v>10</v>
      </c>
      <c r="AO225" s="143">
        <v>3000</v>
      </c>
    </row>
    <row r="226" s="10" customFormat="1" ht="17.5" spans="1:41">
      <c r="A226" s="70"/>
      <c r="B226" s="71"/>
      <c r="C226" s="70"/>
      <c r="D226" s="72"/>
      <c r="E226" s="73" t="s">
        <v>516</v>
      </c>
      <c r="F226" s="73" t="s">
        <v>517</v>
      </c>
      <c r="H226" s="204">
        <v>0</v>
      </c>
      <c r="I226" s="204">
        <v>1</v>
      </c>
      <c r="J226" s="204">
        <v>0</v>
      </c>
      <c r="K226" s="204">
        <v>0</v>
      </c>
      <c r="L226" s="204">
        <v>0</v>
      </c>
      <c r="M226" s="204">
        <v>0</v>
      </c>
      <c r="N226" s="204">
        <v>0</v>
      </c>
      <c r="O226" s="204">
        <v>0</v>
      </c>
      <c r="P226" s="204">
        <v>0</v>
      </c>
      <c r="Q226" s="204">
        <v>0</v>
      </c>
      <c r="R226" s="75">
        <f t="shared" si="14"/>
        <v>2</v>
      </c>
      <c r="S226" s="345" t="s">
        <v>181</v>
      </c>
      <c r="T226" s="345" t="s">
        <v>181</v>
      </c>
      <c r="U226" s="345" t="s">
        <v>181</v>
      </c>
      <c r="V226" s="345" t="s">
        <v>181</v>
      </c>
      <c r="W226" s="345" t="s">
        <v>181</v>
      </c>
      <c r="X226" s="345" t="s">
        <v>181</v>
      </c>
      <c r="Y226" s="345" t="s">
        <v>181</v>
      </c>
      <c r="Z226" s="345" t="s">
        <v>181</v>
      </c>
      <c r="AA226" s="434" t="s">
        <v>181</v>
      </c>
      <c r="AB226" s="345" t="s">
        <v>181</v>
      </c>
      <c r="AC226" s="345" t="s">
        <v>181</v>
      </c>
      <c r="AD226" s="345" t="s">
        <v>181</v>
      </c>
      <c r="AE226" s="345" t="s">
        <v>181</v>
      </c>
      <c r="AF226" s="345" t="s">
        <v>181</v>
      </c>
      <c r="AG226" s="345" t="s">
        <v>181</v>
      </c>
      <c r="AH226" s="345" t="s">
        <v>181</v>
      </c>
      <c r="AI226" s="345" t="s">
        <v>181</v>
      </c>
      <c r="AJ226" s="345" t="s">
        <v>181</v>
      </c>
      <c r="AK226" s="345" t="s">
        <v>181</v>
      </c>
      <c r="AL226" s="345" t="s">
        <v>181</v>
      </c>
      <c r="AM226" s="345" t="s">
        <v>181</v>
      </c>
      <c r="AN226" s="345" t="s">
        <v>181</v>
      </c>
      <c r="AO226" s="345">
        <v>3000</v>
      </c>
    </row>
    <row r="227" customFormat="1" ht="17.5" spans="1:41">
      <c r="A227" s="31">
        <f>A225</f>
        <v>608</v>
      </c>
      <c r="B227" s="40" t="s">
        <v>518</v>
      </c>
      <c r="C227" s="31" t="s">
        <v>519</v>
      </c>
      <c r="D227" s="41" t="s">
        <v>109</v>
      </c>
      <c r="E227" s="42" t="s">
        <v>520</v>
      </c>
      <c r="F227" s="42" t="s">
        <v>519</v>
      </c>
      <c r="G227" s="424"/>
      <c r="H227" s="21">
        <v>0</v>
      </c>
      <c r="I227" s="21">
        <v>1</v>
      </c>
      <c r="J227" s="21">
        <v>0</v>
      </c>
      <c r="K227" s="21">
        <v>0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21">
        <f t="shared" si="14"/>
        <v>2</v>
      </c>
      <c r="S227" s="143">
        <v>100</v>
      </c>
      <c r="T227" s="143">
        <v>100</v>
      </c>
      <c r="U227" s="143">
        <v>253</v>
      </c>
      <c r="V227" s="143">
        <v>260</v>
      </c>
      <c r="W227" s="143">
        <v>20</v>
      </c>
      <c r="X227" s="143">
        <v>600</v>
      </c>
      <c r="Y227" s="143">
        <v>210</v>
      </c>
      <c r="Z227" s="143">
        <v>205</v>
      </c>
      <c r="AA227" s="433">
        <v>-20</v>
      </c>
      <c r="AB227" s="143">
        <v>100</v>
      </c>
      <c r="AC227" s="143">
        <v>100</v>
      </c>
      <c r="AD227" s="143">
        <v>100</v>
      </c>
      <c r="AE227" s="143">
        <v>100</v>
      </c>
      <c r="AF227" s="143">
        <v>0</v>
      </c>
      <c r="AG227" s="143">
        <v>30</v>
      </c>
      <c r="AH227" s="143">
        <v>60</v>
      </c>
      <c r="AI227" s="143">
        <v>100</v>
      </c>
      <c r="AJ227" s="143">
        <v>100</v>
      </c>
      <c r="AK227" s="143">
        <v>3000</v>
      </c>
      <c r="AL227" s="143">
        <v>3000</v>
      </c>
      <c r="AM227" s="143">
        <v>3000</v>
      </c>
      <c r="AN227" s="143">
        <v>10</v>
      </c>
      <c r="AO227" s="143">
        <v>3000</v>
      </c>
    </row>
    <row r="228" s="11" customFormat="1" ht="17.5" spans="1:41">
      <c r="A228" s="107"/>
      <c r="B228" s="71"/>
      <c r="C228" s="70"/>
      <c r="D228" s="72"/>
      <c r="E228" s="73"/>
      <c r="F228" s="73"/>
      <c r="G228" s="455"/>
      <c r="H228" s="75"/>
      <c r="I228" s="75"/>
      <c r="J228" s="75"/>
      <c r="K228" s="75"/>
      <c r="L228" s="75"/>
      <c r="M228" s="75"/>
      <c r="N228" s="75"/>
      <c r="O228" s="75"/>
      <c r="P228" s="75"/>
      <c r="Q228" s="75">
        <v>0</v>
      </c>
      <c r="R228" s="75"/>
      <c r="S228" s="141"/>
      <c r="T228" s="141"/>
      <c r="U228" s="141"/>
      <c r="V228" s="141"/>
      <c r="W228" s="141"/>
      <c r="X228" s="141"/>
      <c r="Y228" s="141"/>
      <c r="Z228" s="141"/>
      <c r="AA228" s="433"/>
      <c r="AB228" s="141"/>
      <c r="AC228" s="141"/>
      <c r="AD228" s="141"/>
      <c r="AE228" s="141"/>
      <c r="AF228" s="141"/>
      <c r="AG228" s="141"/>
      <c r="AH228" s="141"/>
      <c r="AI228" s="141"/>
      <c r="AJ228" s="141"/>
      <c r="AK228" s="141"/>
      <c r="AL228" s="141"/>
      <c r="AM228" s="141"/>
      <c r="AN228" s="141"/>
      <c r="AO228" s="141">
        <v>3000</v>
      </c>
    </row>
    <row r="229" customFormat="1" ht="17.5" spans="1:41">
      <c r="A229" s="48">
        <f>A227</f>
        <v>608</v>
      </c>
      <c r="B229" s="40"/>
      <c r="C229" s="31" t="s">
        <v>519</v>
      </c>
      <c r="D229" s="41" t="s">
        <v>120</v>
      </c>
      <c r="E229" s="42" t="s">
        <v>521</v>
      </c>
      <c r="F229" s="42" t="s">
        <v>522</v>
      </c>
      <c r="G229" s="424"/>
      <c r="H229" s="21"/>
      <c r="I229" s="21"/>
      <c r="J229" s="21"/>
      <c r="K229" s="21"/>
      <c r="L229" s="21"/>
      <c r="M229" s="21"/>
      <c r="N229" s="21"/>
      <c r="O229" s="21"/>
      <c r="P229" s="21"/>
      <c r="Q229" s="21">
        <v>0</v>
      </c>
      <c r="R229" s="21"/>
      <c r="S229" s="143"/>
      <c r="T229" s="143"/>
      <c r="U229" s="143"/>
      <c r="V229" s="143"/>
      <c r="W229" s="143"/>
      <c r="X229" s="143"/>
      <c r="Y229" s="143"/>
      <c r="Z229" s="143"/>
      <c r="AA229" s="433"/>
      <c r="AB229" s="143"/>
      <c r="AC229" s="143"/>
      <c r="AD229" s="143"/>
      <c r="AE229" s="143"/>
      <c r="AF229" s="143"/>
      <c r="AG229" s="143"/>
      <c r="AH229" s="143"/>
      <c r="AI229" s="143"/>
      <c r="AJ229" s="143"/>
      <c r="AK229" s="143"/>
      <c r="AL229" s="143"/>
      <c r="AM229" s="143"/>
      <c r="AN229" s="143"/>
      <c r="AO229" s="143">
        <v>3000</v>
      </c>
    </row>
    <row r="230" customFormat="1" ht="17.5" spans="1:41">
      <c r="A230" s="31">
        <f>A227</f>
        <v>608</v>
      </c>
      <c r="B230" s="40" t="s">
        <v>523</v>
      </c>
      <c r="C230" s="31"/>
      <c r="D230" s="41"/>
      <c r="E230" s="42"/>
      <c r="F230" s="42"/>
      <c r="G230" s="424"/>
      <c r="H230" s="21"/>
      <c r="I230" s="21"/>
      <c r="J230" s="21"/>
      <c r="K230" s="21"/>
      <c r="L230" s="21"/>
      <c r="M230" s="21"/>
      <c r="N230" s="21"/>
      <c r="O230" s="21"/>
      <c r="P230" s="21"/>
      <c r="Q230" s="21">
        <v>0</v>
      </c>
      <c r="R230" s="21">
        <f t="shared" ref="R230:R244" si="16">H230+I230*2+J230*4+K230*8+L230*16+M230*32+N230*64+O230*128+P230*256+Q230*512</f>
        <v>0</v>
      </c>
      <c r="S230" s="143">
        <v>100</v>
      </c>
      <c r="T230" s="143">
        <v>100</v>
      </c>
      <c r="U230" s="143">
        <v>253</v>
      </c>
      <c r="V230" s="143">
        <v>260</v>
      </c>
      <c r="W230" s="143">
        <v>20</v>
      </c>
      <c r="X230" s="143">
        <v>600</v>
      </c>
      <c r="Y230" s="143">
        <v>210</v>
      </c>
      <c r="Z230" s="143">
        <v>205</v>
      </c>
      <c r="AA230" s="433">
        <v>-20</v>
      </c>
      <c r="AB230" s="143">
        <v>100</v>
      </c>
      <c r="AC230" s="143">
        <v>100</v>
      </c>
      <c r="AD230" s="143">
        <v>100</v>
      </c>
      <c r="AE230" s="143">
        <v>100</v>
      </c>
      <c r="AF230" s="143">
        <v>0</v>
      </c>
      <c r="AG230" s="143">
        <v>30</v>
      </c>
      <c r="AH230" s="143">
        <v>60</v>
      </c>
      <c r="AI230" s="143">
        <v>100</v>
      </c>
      <c r="AJ230" s="143">
        <v>100</v>
      </c>
      <c r="AK230" s="143">
        <v>3000</v>
      </c>
      <c r="AL230" s="143">
        <v>3000</v>
      </c>
      <c r="AM230" s="143">
        <v>3000</v>
      </c>
      <c r="AN230" s="143">
        <v>10</v>
      </c>
      <c r="AO230" s="143">
        <v>3000</v>
      </c>
    </row>
    <row r="231" s="6" customFormat="1" ht="17.5" spans="1:41">
      <c r="A231" s="62"/>
      <c r="B231" s="63"/>
      <c r="C231" s="62"/>
      <c r="D231" s="64"/>
      <c r="E231" s="65"/>
      <c r="F231" s="65" t="s">
        <v>524</v>
      </c>
      <c r="H231" s="205">
        <v>0</v>
      </c>
      <c r="I231" s="205">
        <v>1</v>
      </c>
      <c r="J231" s="205">
        <v>0</v>
      </c>
      <c r="K231" s="205">
        <v>0</v>
      </c>
      <c r="L231" s="205">
        <v>0</v>
      </c>
      <c r="M231" s="205">
        <v>0</v>
      </c>
      <c r="N231" s="205">
        <v>0</v>
      </c>
      <c r="O231" s="205">
        <v>0</v>
      </c>
      <c r="P231" s="205">
        <v>0</v>
      </c>
      <c r="Q231" s="205">
        <v>0</v>
      </c>
      <c r="R231" s="205">
        <f t="shared" si="16"/>
        <v>2</v>
      </c>
      <c r="S231" s="238" t="s">
        <v>181</v>
      </c>
      <c r="T231" s="238" t="s">
        <v>181</v>
      </c>
      <c r="U231" s="238" t="s">
        <v>181</v>
      </c>
      <c r="V231" s="238" t="s">
        <v>181</v>
      </c>
      <c r="W231" s="238" t="s">
        <v>181</v>
      </c>
      <c r="X231" s="238"/>
      <c r="Y231" s="238"/>
      <c r="Z231" s="238"/>
      <c r="AA231" s="433"/>
      <c r="AB231" s="238"/>
      <c r="AC231" s="238"/>
      <c r="AD231" s="238"/>
      <c r="AE231" s="238"/>
      <c r="AF231" s="238"/>
      <c r="AG231" s="238"/>
      <c r="AH231" s="238"/>
      <c r="AI231" s="238"/>
      <c r="AJ231" s="238"/>
      <c r="AK231" s="238"/>
      <c r="AL231" s="238"/>
      <c r="AM231" s="238"/>
      <c r="AN231" s="238"/>
      <c r="AO231" s="238">
        <v>3000</v>
      </c>
    </row>
    <row r="232" customFormat="1" ht="17.5" spans="1:41">
      <c r="A232" s="31">
        <f>A230</f>
        <v>608</v>
      </c>
      <c r="B232" s="40" t="s">
        <v>528</v>
      </c>
      <c r="C232" s="31" t="s">
        <v>529</v>
      </c>
      <c r="D232" s="41" t="s">
        <v>109</v>
      </c>
      <c r="E232" s="42" t="s">
        <v>530</v>
      </c>
      <c r="F232" s="42" t="s">
        <v>531</v>
      </c>
      <c r="G232" s="424"/>
      <c r="H232" s="21">
        <v>0</v>
      </c>
      <c r="I232" s="21">
        <v>1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21">
        <f t="shared" si="16"/>
        <v>2</v>
      </c>
      <c r="S232" s="143">
        <v>100</v>
      </c>
      <c r="T232" s="143">
        <v>100</v>
      </c>
      <c r="U232" s="143">
        <v>253</v>
      </c>
      <c r="V232" s="143">
        <v>265</v>
      </c>
      <c r="W232" s="143">
        <v>18</v>
      </c>
      <c r="X232" s="143">
        <v>22</v>
      </c>
      <c r="Y232" s="143">
        <v>210</v>
      </c>
      <c r="Z232" s="143">
        <v>205</v>
      </c>
      <c r="AA232" s="433">
        <v>-20</v>
      </c>
      <c r="AB232" s="143">
        <v>100</v>
      </c>
      <c r="AC232" s="143">
        <v>100</v>
      </c>
      <c r="AD232" s="143">
        <v>100</v>
      </c>
      <c r="AE232" s="143">
        <v>100</v>
      </c>
      <c r="AF232" s="143">
        <v>0</v>
      </c>
      <c r="AG232" s="143">
        <v>30</v>
      </c>
      <c r="AH232" s="143">
        <v>60</v>
      </c>
      <c r="AI232" s="143">
        <v>100</v>
      </c>
      <c r="AJ232" s="143">
        <v>100</v>
      </c>
      <c r="AK232" s="143">
        <v>3000</v>
      </c>
      <c r="AL232" s="143">
        <v>3000</v>
      </c>
      <c r="AM232" s="143">
        <v>3000</v>
      </c>
      <c r="AN232" s="143">
        <v>10</v>
      </c>
      <c r="AO232" s="143">
        <v>3000</v>
      </c>
    </row>
    <row r="233" s="6" customFormat="1" ht="17.5" spans="1:41">
      <c r="A233" s="62"/>
      <c r="B233" s="63"/>
      <c r="C233" s="62"/>
      <c r="D233" s="64"/>
      <c r="E233" s="65"/>
      <c r="F233" s="65" t="s">
        <v>532</v>
      </c>
      <c r="H233" s="205">
        <v>0</v>
      </c>
      <c r="I233" s="205">
        <v>1</v>
      </c>
      <c r="J233" s="205">
        <v>0</v>
      </c>
      <c r="K233" s="205">
        <v>0</v>
      </c>
      <c r="L233" s="205">
        <v>0</v>
      </c>
      <c r="M233" s="205">
        <v>0</v>
      </c>
      <c r="N233" s="205">
        <v>0</v>
      </c>
      <c r="O233" s="205">
        <v>0</v>
      </c>
      <c r="P233" s="205">
        <v>0</v>
      </c>
      <c r="Q233" s="205">
        <v>0</v>
      </c>
      <c r="R233" s="205">
        <f t="shared" si="16"/>
        <v>2</v>
      </c>
      <c r="S233" s="238" t="s">
        <v>181</v>
      </c>
      <c r="T233" s="238" t="s">
        <v>181</v>
      </c>
      <c r="U233" s="238" t="s">
        <v>181</v>
      </c>
      <c r="V233" s="238" t="s">
        <v>181</v>
      </c>
      <c r="W233" s="238" t="s">
        <v>181</v>
      </c>
      <c r="X233" s="238"/>
      <c r="Y233" s="238" t="s">
        <v>181</v>
      </c>
      <c r="Z233" s="238" t="s">
        <v>181</v>
      </c>
      <c r="AA233" s="433" t="s">
        <v>181</v>
      </c>
      <c r="AB233" s="238" t="s">
        <v>181</v>
      </c>
      <c r="AC233" s="238" t="s">
        <v>181</v>
      </c>
      <c r="AD233" s="238" t="s">
        <v>181</v>
      </c>
      <c r="AE233" s="238" t="s">
        <v>181</v>
      </c>
      <c r="AF233" s="238" t="s">
        <v>181</v>
      </c>
      <c r="AG233" s="238" t="s">
        <v>181</v>
      </c>
      <c r="AH233" s="238" t="s">
        <v>181</v>
      </c>
      <c r="AI233" s="238" t="s">
        <v>181</v>
      </c>
      <c r="AJ233" s="238" t="s">
        <v>181</v>
      </c>
      <c r="AK233" s="238" t="s">
        <v>181</v>
      </c>
      <c r="AL233" s="238" t="s">
        <v>181</v>
      </c>
      <c r="AM233" s="238" t="s">
        <v>181</v>
      </c>
      <c r="AN233" s="238" t="s">
        <v>181</v>
      </c>
      <c r="AO233" s="238">
        <v>3000</v>
      </c>
    </row>
    <row r="234" customFormat="1" ht="17.5" spans="1:41">
      <c r="A234" s="31">
        <f>A232</f>
        <v>608</v>
      </c>
      <c r="B234" s="40" t="s">
        <v>528</v>
      </c>
      <c r="C234" s="31" t="s">
        <v>533</v>
      </c>
      <c r="D234" s="41" t="s">
        <v>120</v>
      </c>
      <c r="E234" s="42" t="s">
        <v>534</v>
      </c>
      <c r="F234" s="42" t="s">
        <v>535</v>
      </c>
      <c r="G234" s="424"/>
      <c r="H234" s="21">
        <v>0</v>
      </c>
      <c r="I234" s="21">
        <v>1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21">
        <f t="shared" si="16"/>
        <v>2</v>
      </c>
      <c r="S234" s="143">
        <v>100</v>
      </c>
      <c r="T234" s="143">
        <v>100</v>
      </c>
      <c r="U234" s="143">
        <v>253</v>
      </c>
      <c r="V234" s="143">
        <v>265</v>
      </c>
      <c r="W234" s="143">
        <v>18</v>
      </c>
      <c r="X234" s="143">
        <v>22</v>
      </c>
      <c r="Y234" s="143">
        <v>210</v>
      </c>
      <c r="Z234" s="143">
        <v>205</v>
      </c>
      <c r="AA234" s="433">
        <v>-20</v>
      </c>
      <c r="AB234" s="143">
        <v>100</v>
      </c>
      <c r="AC234" s="143">
        <v>100</v>
      </c>
      <c r="AD234" s="143">
        <v>100</v>
      </c>
      <c r="AE234" s="143">
        <v>100</v>
      </c>
      <c r="AF234" s="143">
        <v>0</v>
      </c>
      <c r="AG234" s="143">
        <v>30</v>
      </c>
      <c r="AH234" s="143">
        <v>60</v>
      </c>
      <c r="AI234" s="143">
        <v>100</v>
      </c>
      <c r="AJ234" s="143">
        <v>100</v>
      </c>
      <c r="AK234" s="143">
        <v>3000</v>
      </c>
      <c r="AL234" s="143">
        <v>3000</v>
      </c>
      <c r="AM234" s="143">
        <v>3000</v>
      </c>
      <c r="AN234" s="143">
        <v>10</v>
      </c>
      <c r="AO234" s="143">
        <v>3000</v>
      </c>
    </row>
    <row r="235" customFormat="1" ht="17.5" spans="1:41">
      <c r="A235" s="31">
        <f>A234</f>
        <v>608</v>
      </c>
      <c r="B235" s="40" t="s">
        <v>536</v>
      </c>
      <c r="C235" s="31"/>
      <c r="D235" s="41"/>
      <c r="E235" s="42"/>
      <c r="F235" s="42"/>
      <c r="G235" s="424"/>
      <c r="H235" s="21"/>
      <c r="I235" s="21"/>
      <c r="J235" s="21"/>
      <c r="K235" s="21"/>
      <c r="L235" s="21"/>
      <c r="M235" s="21"/>
      <c r="N235" s="21"/>
      <c r="O235" s="21"/>
      <c r="P235" s="21"/>
      <c r="Q235" s="21">
        <v>0</v>
      </c>
      <c r="R235" s="21">
        <f t="shared" si="16"/>
        <v>0</v>
      </c>
      <c r="S235" s="143">
        <v>100</v>
      </c>
      <c r="T235" s="143">
        <v>100</v>
      </c>
      <c r="U235" s="143">
        <v>253</v>
      </c>
      <c r="V235" s="143">
        <v>260</v>
      </c>
      <c r="W235" s="143">
        <v>20</v>
      </c>
      <c r="X235" s="143">
        <v>600</v>
      </c>
      <c r="Y235" s="143">
        <v>210</v>
      </c>
      <c r="Z235" s="143">
        <v>205</v>
      </c>
      <c r="AA235" s="433">
        <v>-20</v>
      </c>
      <c r="AB235" s="143">
        <v>100</v>
      </c>
      <c r="AC235" s="143">
        <v>100</v>
      </c>
      <c r="AD235" s="143">
        <v>100</v>
      </c>
      <c r="AE235" s="143">
        <v>100</v>
      </c>
      <c r="AF235" s="143">
        <v>0</v>
      </c>
      <c r="AG235" s="143">
        <v>30</v>
      </c>
      <c r="AH235" s="143">
        <v>60</v>
      </c>
      <c r="AI235" s="143">
        <v>100</v>
      </c>
      <c r="AJ235" s="143">
        <v>100</v>
      </c>
      <c r="AK235" s="143">
        <v>3000</v>
      </c>
      <c r="AL235" s="143">
        <v>3000</v>
      </c>
      <c r="AM235" s="143">
        <v>3000</v>
      </c>
      <c r="AN235" s="143">
        <v>10</v>
      </c>
      <c r="AO235" s="143">
        <v>3000</v>
      </c>
    </row>
    <row r="236" s="6" customFormat="1" ht="17.5" spans="1:41">
      <c r="A236" s="62"/>
      <c r="B236" s="63"/>
      <c r="C236" s="62"/>
      <c r="D236" s="64"/>
      <c r="E236" s="65" t="s">
        <v>351</v>
      </c>
      <c r="F236" s="65" t="s">
        <v>537</v>
      </c>
      <c r="H236" s="205">
        <v>0</v>
      </c>
      <c r="I236" s="205">
        <v>1</v>
      </c>
      <c r="J236" s="205">
        <v>1</v>
      </c>
      <c r="K236" s="205">
        <v>0</v>
      </c>
      <c r="L236" s="205">
        <v>0</v>
      </c>
      <c r="M236" s="205">
        <v>0</v>
      </c>
      <c r="N236" s="205">
        <v>1</v>
      </c>
      <c r="O236" s="205">
        <v>0</v>
      </c>
      <c r="P236" s="205">
        <v>0</v>
      </c>
      <c r="Q236" s="205">
        <v>0</v>
      </c>
      <c r="R236" s="205">
        <f t="shared" si="16"/>
        <v>70</v>
      </c>
      <c r="S236" s="238" t="s">
        <v>181</v>
      </c>
      <c r="T236" s="238" t="s">
        <v>181</v>
      </c>
      <c r="U236" s="238" t="s">
        <v>1074</v>
      </c>
      <c r="V236" s="238" t="s">
        <v>1075</v>
      </c>
      <c r="W236" s="238" t="s">
        <v>1066</v>
      </c>
      <c r="X236" s="238" t="s">
        <v>181</v>
      </c>
      <c r="Y236" s="238" t="s">
        <v>181</v>
      </c>
      <c r="Z236" s="238" t="s">
        <v>181</v>
      </c>
      <c r="AA236" s="433" t="s">
        <v>181</v>
      </c>
      <c r="AB236" s="238" t="s">
        <v>181</v>
      </c>
      <c r="AC236" s="238" t="s">
        <v>181</v>
      </c>
      <c r="AD236" s="238" t="s">
        <v>181</v>
      </c>
      <c r="AE236" s="238" t="s">
        <v>181</v>
      </c>
      <c r="AF236" s="238">
        <v>0</v>
      </c>
      <c r="AG236" s="238" t="s">
        <v>181</v>
      </c>
      <c r="AH236" s="238" t="s">
        <v>181</v>
      </c>
      <c r="AI236" s="238" t="s">
        <v>181</v>
      </c>
      <c r="AJ236" s="238" t="s">
        <v>181</v>
      </c>
      <c r="AK236" s="238" t="s">
        <v>181</v>
      </c>
      <c r="AL236" s="238" t="s">
        <v>181</v>
      </c>
      <c r="AM236" s="238" t="s">
        <v>181</v>
      </c>
      <c r="AN236" s="238" t="s">
        <v>181</v>
      </c>
      <c r="AO236" s="238">
        <v>3000</v>
      </c>
    </row>
    <row r="237" customFormat="1" ht="17.5" spans="1:41">
      <c r="A237" s="31">
        <f>A235</f>
        <v>608</v>
      </c>
      <c r="B237" s="40" t="s">
        <v>540</v>
      </c>
      <c r="C237" s="31" t="s">
        <v>541</v>
      </c>
      <c r="D237" s="41" t="s">
        <v>109</v>
      </c>
      <c r="E237" s="42" t="s">
        <v>542</v>
      </c>
      <c r="F237" s="42" t="s">
        <v>541</v>
      </c>
      <c r="G237" s="424"/>
      <c r="H237" s="21">
        <v>0</v>
      </c>
      <c r="I237" s="21">
        <v>1</v>
      </c>
      <c r="J237" s="21">
        <v>1</v>
      </c>
      <c r="K237" s="21">
        <v>0</v>
      </c>
      <c r="L237" s="21">
        <v>0</v>
      </c>
      <c r="M237" s="21">
        <v>0</v>
      </c>
      <c r="N237" s="21">
        <v>1</v>
      </c>
      <c r="O237" s="21">
        <v>0</v>
      </c>
      <c r="P237" s="21">
        <v>0</v>
      </c>
      <c r="Q237" s="21">
        <v>0</v>
      </c>
      <c r="R237" s="21">
        <f t="shared" si="16"/>
        <v>70</v>
      </c>
      <c r="S237" s="143">
        <v>100</v>
      </c>
      <c r="T237" s="143">
        <v>100</v>
      </c>
      <c r="U237" s="143">
        <v>250</v>
      </c>
      <c r="V237" s="143">
        <v>265</v>
      </c>
      <c r="W237" s="143">
        <v>18</v>
      </c>
      <c r="X237" s="143">
        <v>600</v>
      </c>
      <c r="Y237" s="143">
        <v>210</v>
      </c>
      <c r="Z237" s="143">
        <v>205</v>
      </c>
      <c r="AA237" s="433">
        <v>-20</v>
      </c>
      <c r="AB237" s="143">
        <v>100</v>
      </c>
      <c r="AC237" s="143">
        <v>100</v>
      </c>
      <c r="AD237" s="143">
        <v>100</v>
      </c>
      <c r="AE237" s="143">
        <v>100</v>
      </c>
      <c r="AF237" s="143">
        <v>0</v>
      </c>
      <c r="AG237" s="143">
        <v>30</v>
      </c>
      <c r="AH237" s="143">
        <v>60</v>
      </c>
      <c r="AI237" s="143">
        <v>100</v>
      </c>
      <c r="AJ237" s="143">
        <v>100</v>
      </c>
      <c r="AK237" s="143">
        <v>3000</v>
      </c>
      <c r="AL237" s="143">
        <v>3000</v>
      </c>
      <c r="AM237" s="143">
        <v>3000</v>
      </c>
      <c r="AN237" s="143">
        <v>10</v>
      </c>
      <c r="AO237" s="143">
        <v>3000</v>
      </c>
    </row>
    <row r="238" s="2" customFormat="1" ht="17.5" spans="1:41">
      <c r="A238" s="34"/>
      <c r="B238" s="35"/>
      <c r="C238" s="34"/>
      <c r="D238" s="36"/>
      <c r="E238" s="37" t="s">
        <v>351</v>
      </c>
      <c r="F238" s="37" t="s">
        <v>543</v>
      </c>
      <c r="H238" s="394">
        <v>0</v>
      </c>
      <c r="I238" s="394">
        <v>1</v>
      </c>
      <c r="J238" s="394">
        <v>1</v>
      </c>
      <c r="K238" s="394">
        <v>0</v>
      </c>
      <c r="L238" s="394">
        <v>0</v>
      </c>
      <c r="M238" s="394">
        <v>0</v>
      </c>
      <c r="N238" s="394">
        <v>1</v>
      </c>
      <c r="O238" s="394">
        <v>0</v>
      </c>
      <c r="P238" s="394">
        <v>0</v>
      </c>
      <c r="Q238" s="394">
        <v>0</v>
      </c>
      <c r="R238" s="394">
        <f t="shared" si="16"/>
        <v>70</v>
      </c>
      <c r="S238" s="148" t="s">
        <v>181</v>
      </c>
      <c r="T238" s="148" t="s">
        <v>181</v>
      </c>
      <c r="U238" s="222" t="s">
        <v>1074</v>
      </c>
      <c r="V238" s="222" t="s">
        <v>1075</v>
      </c>
      <c r="W238" s="222" t="s">
        <v>1066</v>
      </c>
      <c r="X238" s="222" t="s">
        <v>181</v>
      </c>
      <c r="Y238" s="148" t="s">
        <v>181</v>
      </c>
      <c r="Z238" s="148" t="s">
        <v>181</v>
      </c>
      <c r="AA238" s="433" t="s">
        <v>181</v>
      </c>
      <c r="AB238" s="148" t="s">
        <v>181</v>
      </c>
      <c r="AC238" s="148" t="s">
        <v>181</v>
      </c>
      <c r="AD238" s="148" t="s">
        <v>181</v>
      </c>
      <c r="AE238" s="148" t="s">
        <v>181</v>
      </c>
      <c r="AF238" s="148">
        <v>0</v>
      </c>
      <c r="AG238" s="148" t="s">
        <v>181</v>
      </c>
      <c r="AH238" s="148" t="s">
        <v>181</v>
      </c>
      <c r="AI238" s="148" t="s">
        <v>181</v>
      </c>
      <c r="AJ238" s="148" t="s">
        <v>181</v>
      </c>
      <c r="AK238" s="148" t="s">
        <v>181</v>
      </c>
      <c r="AL238" s="148" t="s">
        <v>181</v>
      </c>
      <c r="AM238" s="148" t="s">
        <v>181</v>
      </c>
      <c r="AN238" s="148" t="s">
        <v>181</v>
      </c>
      <c r="AO238" s="148">
        <v>3000</v>
      </c>
    </row>
    <row r="239" customFormat="1" ht="17.5" spans="1:41">
      <c r="A239" s="31">
        <f>A237</f>
        <v>608</v>
      </c>
      <c r="B239" s="40" t="s">
        <v>544</v>
      </c>
      <c r="C239" s="31" t="s">
        <v>545</v>
      </c>
      <c r="D239" s="41" t="s">
        <v>109</v>
      </c>
      <c r="E239" s="42" t="s">
        <v>546</v>
      </c>
      <c r="F239" s="42" t="s">
        <v>545</v>
      </c>
      <c r="G239" s="424"/>
      <c r="H239" s="21">
        <v>0</v>
      </c>
      <c r="I239" s="21">
        <v>1</v>
      </c>
      <c r="J239" s="21">
        <v>1</v>
      </c>
      <c r="K239" s="21">
        <v>0</v>
      </c>
      <c r="L239" s="21">
        <v>0</v>
      </c>
      <c r="M239" s="21">
        <v>0</v>
      </c>
      <c r="N239" s="21">
        <v>1</v>
      </c>
      <c r="O239" s="21">
        <v>0</v>
      </c>
      <c r="P239" s="21">
        <v>0</v>
      </c>
      <c r="Q239" s="21">
        <v>0</v>
      </c>
      <c r="R239" s="21">
        <f t="shared" si="16"/>
        <v>70</v>
      </c>
      <c r="S239" s="143">
        <v>100</v>
      </c>
      <c r="T239" s="143">
        <v>100</v>
      </c>
      <c r="U239" s="143">
        <v>250</v>
      </c>
      <c r="V239" s="143">
        <v>265</v>
      </c>
      <c r="W239" s="143">
        <v>18</v>
      </c>
      <c r="X239" s="143">
        <v>600</v>
      </c>
      <c r="Y239" s="143">
        <v>210</v>
      </c>
      <c r="Z239" s="143">
        <v>205</v>
      </c>
      <c r="AA239" s="433">
        <v>-20</v>
      </c>
      <c r="AB239" s="143">
        <v>100</v>
      </c>
      <c r="AC239" s="143">
        <v>100</v>
      </c>
      <c r="AD239" s="143">
        <v>100</v>
      </c>
      <c r="AE239" s="143">
        <v>100</v>
      </c>
      <c r="AF239" s="143">
        <v>0</v>
      </c>
      <c r="AG239" s="143">
        <v>30</v>
      </c>
      <c r="AH239" s="143">
        <v>60</v>
      </c>
      <c r="AI239" s="143">
        <v>100</v>
      </c>
      <c r="AJ239" s="143">
        <v>100</v>
      </c>
      <c r="AK239" s="143">
        <v>3000</v>
      </c>
      <c r="AL239" s="143">
        <v>3000</v>
      </c>
      <c r="AM239" s="143">
        <v>3000</v>
      </c>
      <c r="AN239" s="143">
        <v>10</v>
      </c>
      <c r="AO239" s="143">
        <v>3000</v>
      </c>
    </row>
    <row r="240" customFormat="1" ht="17.5" spans="1:41">
      <c r="A240" s="31">
        <f>A239</f>
        <v>608</v>
      </c>
      <c r="B240" s="40" t="s">
        <v>547</v>
      </c>
      <c r="C240" s="31"/>
      <c r="D240" s="41"/>
      <c r="E240" s="42"/>
      <c r="F240" s="42"/>
      <c r="G240" s="424"/>
      <c r="H240" s="21"/>
      <c r="I240" s="21"/>
      <c r="J240" s="21"/>
      <c r="K240" s="21"/>
      <c r="L240" s="21"/>
      <c r="M240" s="21"/>
      <c r="N240" s="21"/>
      <c r="O240" s="21"/>
      <c r="P240" s="21"/>
      <c r="Q240" s="21">
        <v>0</v>
      </c>
      <c r="R240" s="21">
        <f t="shared" si="16"/>
        <v>0</v>
      </c>
      <c r="S240" s="143"/>
      <c r="T240" s="143"/>
      <c r="U240" s="143"/>
      <c r="V240" s="143"/>
      <c r="W240" s="143"/>
      <c r="X240" s="143"/>
      <c r="Y240" s="143"/>
      <c r="Z240" s="143"/>
      <c r="AA240" s="433"/>
      <c r="AB240" s="143"/>
      <c r="AC240" s="143"/>
      <c r="AD240" s="143"/>
      <c r="AE240" s="143"/>
      <c r="AF240" s="143"/>
      <c r="AG240" s="143"/>
      <c r="AH240" s="143"/>
      <c r="AI240" s="143"/>
      <c r="AJ240" s="143"/>
      <c r="AK240" s="143"/>
      <c r="AL240" s="143">
        <v>3000</v>
      </c>
      <c r="AM240" s="143">
        <v>3000</v>
      </c>
      <c r="AN240" s="143"/>
      <c r="AO240" s="143">
        <v>3000</v>
      </c>
    </row>
    <row r="241" s="6" customFormat="1" ht="17.5" spans="1:41">
      <c r="A241" s="62"/>
      <c r="B241" s="63"/>
      <c r="C241" s="62"/>
      <c r="D241" s="64"/>
      <c r="E241" s="65"/>
      <c r="F241" s="65" t="s">
        <v>548</v>
      </c>
      <c r="H241" s="205">
        <v>0</v>
      </c>
      <c r="I241" s="205">
        <v>1</v>
      </c>
      <c r="J241" s="205">
        <v>0</v>
      </c>
      <c r="K241" s="205">
        <v>0</v>
      </c>
      <c r="L241" s="205">
        <v>0</v>
      </c>
      <c r="M241" s="205">
        <v>0</v>
      </c>
      <c r="N241" s="205">
        <v>0</v>
      </c>
      <c r="O241" s="205">
        <v>0</v>
      </c>
      <c r="P241" s="205">
        <v>0</v>
      </c>
      <c r="Q241" s="205">
        <v>0</v>
      </c>
      <c r="R241" s="205">
        <f t="shared" si="16"/>
        <v>2</v>
      </c>
      <c r="S241" s="238" t="s">
        <v>181</v>
      </c>
      <c r="T241" s="238" t="s">
        <v>181</v>
      </c>
      <c r="U241" s="238" t="s">
        <v>181</v>
      </c>
      <c r="V241" s="238" t="s">
        <v>181</v>
      </c>
      <c r="W241" s="238" t="s">
        <v>181</v>
      </c>
      <c r="X241" s="238" t="s">
        <v>181</v>
      </c>
      <c r="Y241" s="238" t="s">
        <v>181</v>
      </c>
      <c r="Z241" s="238" t="s">
        <v>181</v>
      </c>
      <c r="AA241" s="433" t="s">
        <v>181</v>
      </c>
      <c r="AB241" s="238" t="s">
        <v>181</v>
      </c>
      <c r="AC241" s="238" t="s">
        <v>181</v>
      </c>
      <c r="AD241" s="238" t="s">
        <v>181</v>
      </c>
      <c r="AE241" s="238" t="s">
        <v>181</v>
      </c>
      <c r="AF241" s="238" t="s">
        <v>181</v>
      </c>
      <c r="AG241" s="238" t="s">
        <v>181</v>
      </c>
      <c r="AH241" s="238" t="s">
        <v>181</v>
      </c>
      <c r="AI241" s="238" t="s">
        <v>181</v>
      </c>
      <c r="AJ241" s="238" t="s">
        <v>181</v>
      </c>
      <c r="AK241" s="238" t="s">
        <v>181</v>
      </c>
      <c r="AL241" s="238" t="s">
        <v>181</v>
      </c>
      <c r="AM241" s="238" t="s">
        <v>181</v>
      </c>
      <c r="AN241" s="238" t="s">
        <v>181</v>
      </c>
      <c r="AO241" s="238">
        <v>3000</v>
      </c>
    </row>
    <row r="242" customFormat="1" ht="17.5" spans="1:41">
      <c r="A242" s="31">
        <f>A240</f>
        <v>608</v>
      </c>
      <c r="B242" s="40" t="s">
        <v>549</v>
      </c>
      <c r="C242" s="31" t="s">
        <v>550</v>
      </c>
      <c r="D242" s="41" t="s">
        <v>109</v>
      </c>
      <c r="E242" s="42" t="s">
        <v>551</v>
      </c>
      <c r="F242" s="42" t="s">
        <v>550</v>
      </c>
      <c r="G242" s="424"/>
      <c r="H242" s="21">
        <v>0</v>
      </c>
      <c r="I242" s="21">
        <v>1</v>
      </c>
      <c r="J242" s="21">
        <v>0</v>
      </c>
      <c r="K242" s="21">
        <v>0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21">
        <f t="shared" si="16"/>
        <v>2</v>
      </c>
      <c r="S242" s="143">
        <v>100</v>
      </c>
      <c r="T242" s="143">
        <v>100</v>
      </c>
      <c r="U242" s="143">
        <v>253</v>
      </c>
      <c r="V242" s="143">
        <v>253.1</v>
      </c>
      <c r="W242" s="143">
        <v>18</v>
      </c>
      <c r="X242" s="143">
        <v>9</v>
      </c>
      <c r="Y242" s="143">
        <v>210</v>
      </c>
      <c r="Z242" s="143">
        <v>205</v>
      </c>
      <c r="AA242" s="433">
        <v>-27</v>
      </c>
      <c r="AB242" s="143">
        <v>0</v>
      </c>
      <c r="AC242" s="143">
        <v>30</v>
      </c>
      <c r="AD242" s="143">
        <v>60</v>
      </c>
      <c r="AE242" s="143">
        <v>100</v>
      </c>
      <c r="AF242" s="143">
        <v>0</v>
      </c>
      <c r="AG242" s="143">
        <v>0</v>
      </c>
      <c r="AH242" s="143">
        <v>0</v>
      </c>
      <c r="AI242" s="143">
        <v>0</v>
      </c>
      <c r="AJ242" s="143">
        <v>60</v>
      </c>
      <c r="AK242" s="143">
        <v>3000</v>
      </c>
      <c r="AL242" s="143">
        <v>3000</v>
      </c>
      <c r="AM242" s="143">
        <v>3000</v>
      </c>
      <c r="AN242" s="143">
        <v>10</v>
      </c>
      <c r="AO242" s="143">
        <v>3000</v>
      </c>
    </row>
    <row r="243" customFormat="1" ht="17.5" spans="1:41">
      <c r="A243" s="31">
        <f>A242</f>
        <v>608</v>
      </c>
      <c r="B243" s="40" t="s">
        <v>549</v>
      </c>
      <c r="C243" s="31" t="s">
        <v>550</v>
      </c>
      <c r="D243" s="41" t="s">
        <v>120</v>
      </c>
      <c r="E243" s="42" t="s">
        <v>552</v>
      </c>
      <c r="F243" s="42" t="s">
        <v>553</v>
      </c>
      <c r="G243" s="424"/>
      <c r="H243" s="21">
        <v>0</v>
      </c>
      <c r="I243" s="21">
        <v>1</v>
      </c>
      <c r="J243" s="21">
        <v>0</v>
      </c>
      <c r="K243" s="21">
        <v>0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21">
        <f t="shared" si="16"/>
        <v>2</v>
      </c>
      <c r="S243" s="143">
        <v>100</v>
      </c>
      <c r="T243" s="143">
        <v>100</v>
      </c>
      <c r="U243" s="143">
        <v>253</v>
      </c>
      <c r="V243" s="143">
        <v>253.1</v>
      </c>
      <c r="W243" s="143">
        <v>18</v>
      </c>
      <c r="X243" s="143">
        <v>9</v>
      </c>
      <c r="Y243" s="143">
        <v>210</v>
      </c>
      <c r="Z243" s="143">
        <v>205</v>
      </c>
      <c r="AA243" s="433">
        <v>-27</v>
      </c>
      <c r="AB243" s="143">
        <v>0</v>
      </c>
      <c r="AC243" s="143">
        <v>30</v>
      </c>
      <c r="AD243" s="143">
        <v>60</v>
      </c>
      <c r="AE243" s="143">
        <v>100</v>
      </c>
      <c r="AF243" s="143">
        <v>0</v>
      </c>
      <c r="AG243" s="143">
        <v>0</v>
      </c>
      <c r="AH243" s="143">
        <v>0</v>
      </c>
      <c r="AI243" s="143">
        <v>0</v>
      </c>
      <c r="AJ243" s="143">
        <v>60</v>
      </c>
      <c r="AK243" s="143">
        <v>3000</v>
      </c>
      <c r="AL243" s="143">
        <v>3000</v>
      </c>
      <c r="AM243" s="143">
        <v>3000</v>
      </c>
      <c r="AN243" s="143">
        <v>10</v>
      </c>
      <c r="AO243" s="143">
        <v>3000</v>
      </c>
    </row>
    <row r="244" customFormat="1" ht="17.5" spans="1:41">
      <c r="A244" s="31">
        <f>A243</f>
        <v>608</v>
      </c>
      <c r="B244" s="40" t="s">
        <v>554</v>
      </c>
      <c r="C244" s="31" t="s">
        <v>555</v>
      </c>
      <c r="D244" s="41" t="s">
        <v>109</v>
      </c>
      <c r="E244" s="42" t="s">
        <v>556</v>
      </c>
      <c r="F244" s="42" t="s">
        <v>555</v>
      </c>
      <c r="G244" s="424"/>
      <c r="H244" s="21">
        <v>0</v>
      </c>
      <c r="I244" s="21">
        <v>1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21">
        <f t="shared" si="16"/>
        <v>2</v>
      </c>
      <c r="S244" s="143">
        <v>100</v>
      </c>
      <c r="T244" s="143">
        <v>100</v>
      </c>
      <c r="U244" s="143">
        <v>253</v>
      </c>
      <c r="V244" s="143">
        <v>260</v>
      </c>
      <c r="W244" s="143">
        <v>20</v>
      </c>
      <c r="X244" s="143">
        <v>600</v>
      </c>
      <c r="Y244" s="143">
        <v>210</v>
      </c>
      <c r="Z244" s="143">
        <v>205</v>
      </c>
      <c r="AA244" s="433">
        <v>-20</v>
      </c>
      <c r="AB244" s="143">
        <v>100</v>
      </c>
      <c r="AC244" s="143">
        <v>100</v>
      </c>
      <c r="AD244" s="143">
        <v>100</v>
      </c>
      <c r="AE244" s="143">
        <v>100</v>
      </c>
      <c r="AF244" s="143">
        <v>0</v>
      </c>
      <c r="AG244" s="143">
        <v>30</v>
      </c>
      <c r="AH244" s="143">
        <v>60</v>
      </c>
      <c r="AI244" s="143">
        <v>100</v>
      </c>
      <c r="AJ244" s="143">
        <v>100</v>
      </c>
      <c r="AK244" s="143">
        <v>3000</v>
      </c>
      <c r="AL244" s="143">
        <v>3000</v>
      </c>
      <c r="AM244" s="143">
        <v>3000</v>
      </c>
      <c r="AN244" s="143">
        <v>10</v>
      </c>
      <c r="AO244" s="143">
        <v>3000</v>
      </c>
    </row>
    <row r="245" s="6" customFormat="1" ht="17.5" spans="1:41">
      <c r="A245" s="67"/>
      <c r="B245" s="63"/>
      <c r="C245" s="62"/>
      <c r="D245" s="64"/>
      <c r="E245" s="64" t="s">
        <v>557</v>
      </c>
      <c r="F245" s="65"/>
      <c r="H245" s="205"/>
      <c r="I245" s="205"/>
      <c r="J245" s="205"/>
      <c r="K245" s="205"/>
      <c r="L245" s="205"/>
      <c r="M245" s="205"/>
      <c r="N245" s="205"/>
      <c r="O245" s="205"/>
      <c r="P245" s="205"/>
      <c r="Q245" s="205">
        <v>0</v>
      </c>
      <c r="R245" s="205"/>
      <c r="S245" s="238"/>
      <c r="T245" s="238"/>
      <c r="U245" s="238"/>
      <c r="V245" s="238"/>
      <c r="W245" s="238"/>
      <c r="X245" s="238"/>
      <c r="Y245" s="238"/>
      <c r="Z245" s="238"/>
      <c r="AA245" s="433"/>
      <c r="AB245" s="238"/>
      <c r="AC245" s="238"/>
      <c r="AD245" s="238"/>
      <c r="AE245" s="238"/>
      <c r="AF245" s="238"/>
      <c r="AG245" s="238"/>
      <c r="AH245" s="238"/>
      <c r="AI245" s="238"/>
      <c r="AJ245" s="238"/>
      <c r="AK245" s="238"/>
      <c r="AL245" s="238"/>
      <c r="AM245" s="238"/>
      <c r="AN245" s="238"/>
      <c r="AO245" s="238">
        <v>3000</v>
      </c>
    </row>
    <row r="246" customFormat="1" ht="17.5" spans="1:41">
      <c r="A246" s="48">
        <f>A243</f>
        <v>608</v>
      </c>
      <c r="B246" s="40" t="s">
        <v>558</v>
      </c>
      <c r="C246" s="31" t="s">
        <v>559</v>
      </c>
      <c r="D246" s="41" t="s">
        <v>109</v>
      </c>
      <c r="E246" s="42" t="s">
        <v>560</v>
      </c>
      <c r="F246" s="42" t="s">
        <v>559</v>
      </c>
      <c r="G246" s="424"/>
      <c r="H246" s="21">
        <v>0</v>
      </c>
      <c r="I246" s="21">
        <v>1</v>
      </c>
      <c r="J246" s="21">
        <v>1</v>
      </c>
      <c r="K246" s="21">
        <v>0</v>
      </c>
      <c r="L246" s="21">
        <v>0</v>
      </c>
      <c r="M246" s="21">
        <v>0</v>
      </c>
      <c r="N246" s="21">
        <v>1</v>
      </c>
      <c r="O246" s="21">
        <v>0</v>
      </c>
      <c r="P246" s="21">
        <v>0</v>
      </c>
      <c r="Q246" s="21">
        <v>0</v>
      </c>
      <c r="R246" s="21">
        <f>H246+I246*2+J246*4+K246*8+L246*16+M246*32+N246*64+O246*128+P246*256+Q246*512</f>
        <v>70</v>
      </c>
      <c r="S246" s="143">
        <v>100</v>
      </c>
      <c r="T246" s="143">
        <v>100</v>
      </c>
      <c r="U246" s="143">
        <v>250</v>
      </c>
      <c r="V246" s="143">
        <v>265</v>
      </c>
      <c r="W246" s="143">
        <v>18</v>
      </c>
      <c r="X246" s="143">
        <v>600</v>
      </c>
      <c r="Y246" s="143">
        <v>210</v>
      </c>
      <c r="Z246" s="143">
        <v>205</v>
      </c>
      <c r="AA246" s="433">
        <v>-20</v>
      </c>
      <c r="AB246" s="143">
        <v>100</v>
      </c>
      <c r="AC246" s="143">
        <v>100</v>
      </c>
      <c r="AD246" s="143">
        <v>100</v>
      </c>
      <c r="AE246" s="143">
        <v>100</v>
      </c>
      <c r="AF246" s="143">
        <v>0</v>
      </c>
      <c r="AG246" s="143">
        <v>0</v>
      </c>
      <c r="AH246" s="143">
        <v>0</v>
      </c>
      <c r="AI246" s="143">
        <v>0</v>
      </c>
      <c r="AJ246" s="143">
        <v>100</v>
      </c>
      <c r="AK246" s="143">
        <v>3000</v>
      </c>
      <c r="AL246" s="143">
        <v>3000</v>
      </c>
      <c r="AM246" s="143">
        <v>3000</v>
      </c>
      <c r="AN246" s="143">
        <v>10</v>
      </c>
      <c r="AO246" s="143">
        <v>3000</v>
      </c>
    </row>
    <row r="247" s="6" customFormat="1" ht="17.5" spans="1:41">
      <c r="A247" s="67"/>
      <c r="B247" s="63"/>
      <c r="C247" s="62"/>
      <c r="D247" s="64"/>
      <c r="E247" s="64" t="s">
        <v>557</v>
      </c>
      <c r="F247" s="65"/>
      <c r="H247" s="205"/>
      <c r="I247" s="205"/>
      <c r="J247" s="205"/>
      <c r="K247" s="205"/>
      <c r="L247" s="205"/>
      <c r="M247" s="205"/>
      <c r="N247" s="205"/>
      <c r="O247" s="205"/>
      <c r="P247" s="205"/>
      <c r="Q247" s="205">
        <v>0</v>
      </c>
      <c r="R247" s="205"/>
      <c r="S247" s="238"/>
      <c r="T247" s="238"/>
      <c r="U247" s="238"/>
      <c r="V247" s="238"/>
      <c r="W247" s="238"/>
      <c r="X247" s="238"/>
      <c r="Y247" s="238"/>
      <c r="Z247" s="238"/>
      <c r="AA247" s="433"/>
      <c r="AB247" s="238"/>
      <c r="AC247" s="238"/>
      <c r="AD247" s="238"/>
      <c r="AE247" s="238"/>
      <c r="AF247" s="238"/>
      <c r="AG247" s="238"/>
      <c r="AH247" s="238"/>
      <c r="AI247" s="238"/>
      <c r="AJ247" s="238"/>
      <c r="AK247" s="238"/>
      <c r="AL247" s="238"/>
      <c r="AM247" s="238"/>
      <c r="AN247" s="238"/>
      <c r="AO247" s="238">
        <v>3000</v>
      </c>
    </row>
    <row r="248" customFormat="1" ht="17.5" spans="1:41">
      <c r="A248" s="31">
        <f>A246</f>
        <v>608</v>
      </c>
      <c r="B248" s="40" t="s">
        <v>563</v>
      </c>
      <c r="C248" s="31" t="s">
        <v>564</v>
      </c>
      <c r="D248" s="41" t="s">
        <v>109</v>
      </c>
      <c r="E248" s="42" t="s">
        <v>565</v>
      </c>
      <c r="F248" s="42" t="s">
        <v>564</v>
      </c>
      <c r="G248" s="424"/>
      <c r="H248" s="21">
        <v>0</v>
      </c>
      <c r="I248" s="21">
        <v>1</v>
      </c>
      <c r="J248" s="21">
        <v>1</v>
      </c>
      <c r="K248" s="21">
        <v>0</v>
      </c>
      <c r="L248" s="21">
        <v>0</v>
      </c>
      <c r="M248" s="21">
        <v>0</v>
      </c>
      <c r="N248" s="21">
        <v>1</v>
      </c>
      <c r="O248" s="21">
        <v>0</v>
      </c>
      <c r="P248" s="21">
        <v>0</v>
      </c>
      <c r="Q248" s="21">
        <v>0</v>
      </c>
      <c r="R248" s="21">
        <f>H248+I248*2+J248*4+K248*8+L248*16+M248*32+N248*64+O248*128+P248*256+Q248*512</f>
        <v>70</v>
      </c>
      <c r="S248" s="143">
        <v>100</v>
      </c>
      <c r="T248" s="143">
        <v>100</v>
      </c>
      <c r="U248" s="143">
        <v>250</v>
      </c>
      <c r="V248" s="143">
        <v>265</v>
      </c>
      <c r="W248" s="143">
        <v>18</v>
      </c>
      <c r="X248" s="143">
        <v>600</v>
      </c>
      <c r="Y248" s="143">
        <v>210</v>
      </c>
      <c r="Z248" s="143">
        <v>205</v>
      </c>
      <c r="AA248" s="433">
        <v>-20</v>
      </c>
      <c r="AB248" s="143">
        <v>100</v>
      </c>
      <c r="AC248" s="143">
        <v>100</v>
      </c>
      <c r="AD248" s="143">
        <v>100</v>
      </c>
      <c r="AE248" s="143">
        <v>100</v>
      </c>
      <c r="AF248" s="143">
        <v>0</v>
      </c>
      <c r="AG248" s="143">
        <v>0</v>
      </c>
      <c r="AH248" s="143">
        <v>0</v>
      </c>
      <c r="AI248" s="143">
        <v>0</v>
      </c>
      <c r="AJ248" s="143">
        <v>100</v>
      </c>
      <c r="AK248" s="143">
        <v>3000</v>
      </c>
      <c r="AL248" s="143">
        <v>3000</v>
      </c>
      <c r="AM248" s="143">
        <v>3000</v>
      </c>
      <c r="AN248" s="143">
        <v>10</v>
      </c>
      <c r="AO248" s="143">
        <v>3000</v>
      </c>
    </row>
  </sheetData>
  <autoFilter ref="A1:AJ248">
    <extLst/>
  </autoFilter>
  <pageMargins left="0.75" right="0.75" top="1" bottom="1" header="0.5" footer="0.5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B248"/>
  <sheetViews>
    <sheetView zoomScale="55" zoomScaleNormal="55" workbookViewId="0">
      <pane ySplit="4" topLeftCell="A191" activePane="bottomLeft" state="frozen"/>
      <selection/>
      <selection pane="bottomLeft" activeCell="B198" sqref="B198"/>
    </sheetView>
  </sheetViews>
  <sheetFormatPr defaultColWidth="9" defaultRowHeight="15"/>
  <cols>
    <col min="1" max="1" width="15" style="21" customWidth="1"/>
    <col min="2" max="2" width="7.5" style="21" customWidth="1"/>
    <col min="3" max="4" width="15" style="21" customWidth="1"/>
    <col min="5" max="6" width="15.7" style="21" customWidth="1"/>
    <col min="7" max="7" width="9" style="1" customWidth="1"/>
    <col min="8" max="16" width="4.7" style="295" customWidth="1"/>
    <col min="17" max="17" width="8.7" style="295" customWidth="1"/>
    <col min="18" max="18" width="9.4" style="295" customWidth="1"/>
    <col min="19" max="19" width="4.7" style="295" customWidth="1"/>
    <col min="20" max="20" width="9.7" style="295" customWidth="1"/>
    <col min="21" max="21" width="17.4" style="298" customWidth="1"/>
    <col min="22" max="22" width="9" style="26"/>
    <col min="23" max="23" width="29.9" style="26" customWidth="1"/>
    <col min="24" max="24" width="8.7" style="26" customWidth="1"/>
    <col min="25" max="26" width="9" style="26"/>
    <col min="27" max="27" width="27.2" style="26" customWidth="1"/>
    <col min="28" max="28" width="7.7" style="26" customWidth="1"/>
    <col min="29" max="29" width="17.2" style="26" customWidth="1"/>
    <col min="30" max="35" width="9" style="26"/>
    <col min="36" max="36" width="20.6" style="26" customWidth="1"/>
    <col min="37" max="37" width="17.4" style="298" customWidth="1"/>
    <col min="38" max="38" width="9" style="26"/>
    <col min="39" max="39" width="29.9" style="26" customWidth="1"/>
    <col min="40" max="40" width="8.7" style="26" customWidth="1"/>
    <col min="41" max="42" width="9" style="26"/>
    <col min="43" max="43" width="27.2" style="26" customWidth="1"/>
    <col min="44" max="44" width="7.7" style="26" customWidth="1"/>
    <col min="45" max="45" width="17.2" style="26" customWidth="1"/>
    <col min="46" max="51" width="9" style="26"/>
    <col min="52" max="52" width="20.6" style="26" customWidth="1"/>
    <col min="53" max="53" width="8.6" style="26" customWidth="1"/>
    <col min="54" max="54" width="9.3" style="26" customWidth="1"/>
    <col min="55" max="16384" width="9" style="26"/>
  </cols>
  <sheetData>
    <row r="1" s="293" customFormat="1" ht="192" customHeight="1" spans="1:54">
      <c r="A1" s="27" t="s">
        <v>66</v>
      </c>
      <c r="B1" s="27" t="s">
        <v>67</v>
      </c>
      <c r="C1" s="27" t="s">
        <v>68</v>
      </c>
      <c r="D1" s="27" t="s">
        <v>69</v>
      </c>
      <c r="E1" s="28" t="s">
        <v>70</v>
      </c>
      <c r="F1" s="28" t="s">
        <v>71</v>
      </c>
      <c r="G1" s="29" t="s">
        <v>72</v>
      </c>
      <c r="H1" s="361" t="s">
        <v>1076</v>
      </c>
      <c r="I1" s="361" t="s">
        <v>1077</v>
      </c>
      <c r="J1" s="361" t="s">
        <v>1078</v>
      </c>
      <c r="K1" s="361" t="s">
        <v>1079</v>
      </c>
      <c r="L1" s="361" t="s">
        <v>1080</v>
      </c>
      <c r="M1" s="361" t="s">
        <v>1081</v>
      </c>
      <c r="N1" s="378" t="s">
        <v>1082</v>
      </c>
      <c r="O1" s="379" t="s">
        <v>1083</v>
      </c>
      <c r="P1" s="379" t="s">
        <v>1084</v>
      </c>
      <c r="Q1" s="361" t="s">
        <v>1085</v>
      </c>
      <c r="R1" s="361" t="s">
        <v>1086</v>
      </c>
      <c r="S1" s="361" t="s">
        <v>1087</v>
      </c>
      <c r="T1" s="306" t="s">
        <v>1088</v>
      </c>
      <c r="U1" s="315" t="s">
        <v>1089</v>
      </c>
      <c r="V1" s="315" t="s">
        <v>1090</v>
      </c>
      <c r="W1" s="315" t="s">
        <v>1091</v>
      </c>
      <c r="X1" s="315" t="s">
        <v>1092</v>
      </c>
      <c r="Y1" s="315" t="s">
        <v>1093</v>
      </c>
      <c r="Z1" s="385" t="s">
        <v>1094</v>
      </c>
      <c r="AA1" s="315" t="s">
        <v>1095</v>
      </c>
      <c r="AB1" s="315" t="s">
        <v>1096</v>
      </c>
      <c r="AC1" s="315" t="s">
        <v>1097</v>
      </c>
      <c r="AD1" s="315" t="s">
        <v>1098</v>
      </c>
      <c r="AE1" s="315" t="s">
        <v>1099</v>
      </c>
      <c r="AF1" s="315" t="s">
        <v>1100</v>
      </c>
      <c r="AG1" s="385" t="s">
        <v>1101</v>
      </c>
      <c r="AH1" s="315" t="s">
        <v>1102</v>
      </c>
      <c r="AI1" s="315" t="s">
        <v>1103</v>
      </c>
      <c r="AJ1" s="315" t="s">
        <v>1104</v>
      </c>
      <c r="AK1" s="385" t="s">
        <v>1105</v>
      </c>
      <c r="AL1" s="385" t="s">
        <v>1106</v>
      </c>
      <c r="AM1" s="385" t="s">
        <v>1107</v>
      </c>
      <c r="AN1" s="385" t="s">
        <v>1108</v>
      </c>
      <c r="AO1" s="385" t="s">
        <v>1109</v>
      </c>
      <c r="AP1" s="385" t="s">
        <v>1110</v>
      </c>
      <c r="AQ1" s="385" t="s">
        <v>1111</v>
      </c>
      <c r="AR1" s="385" t="s">
        <v>1112</v>
      </c>
      <c r="AS1" s="385" t="s">
        <v>1113</v>
      </c>
      <c r="AT1" s="385" t="s">
        <v>1114</v>
      </c>
      <c r="AU1" s="385" t="s">
        <v>1115</v>
      </c>
      <c r="AV1" s="385" t="s">
        <v>1116</v>
      </c>
      <c r="AW1" s="385" t="s">
        <v>1117</v>
      </c>
      <c r="AX1" s="385" t="s">
        <v>1118</v>
      </c>
      <c r="AY1" s="385" t="s">
        <v>1119</v>
      </c>
      <c r="AZ1" s="385" t="s">
        <v>1120</v>
      </c>
      <c r="BA1" s="385" t="s">
        <v>1121</v>
      </c>
      <c r="BB1" s="230" t="s">
        <v>1122</v>
      </c>
    </row>
    <row r="2" s="293" customFormat="1" ht="39" customHeight="1" spans="1:54">
      <c r="A2" s="27"/>
      <c r="B2" s="27"/>
      <c r="C2" s="27"/>
      <c r="D2" s="27"/>
      <c r="E2" s="31"/>
      <c r="F2" s="31"/>
      <c r="G2" s="33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382" t="s">
        <v>1123</v>
      </c>
      <c r="U2" s="230" t="s">
        <v>1124</v>
      </c>
      <c r="V2" s="230" t="s">
        <v>1125</v>
      </c>
      <c r="W2" s="230" t="s">
        <v>1126</v>
      </c>
      <c r="X2" s="230" t="s">
        <v>1127</v>
      </c>
      <c r="Y2" s="230" t="s">
        <v>1128</v>
      </c>
      <c r="Z2" s="230" t="s">
        <v>1129</v>
      </c>
      <c r="AA2" s="230" t="s">
        <v>1130</v>
      </c>
      <c r="AB2" s="230" t="s">
        <v>1131</v>
      </c>
      <c r="AC2" s="230" t="s">
        <v>1132</v>
      </c>
      <c r="AD2" s="230" t="s">
        <v>1133</v>
      </c>
      <c r="AE2" s="230" t="s">
        <v>1134</v>
      </c>
      <c r="AF2" s="230" t="s">
        <v>1135</v>
      </c>
      <c r="AG2" s="230" t="s">
        <v>1136</v>
      </c>
      <c r="AH2" s="230" t="s">
        <v>1137</v>
      </c>
      <c r="AI2" s="230" t="s">
        <v>1138</v>
      </c>
      <c r="AJ2" s="230" t="s">
        <v>1139</v>
      </c>
      <c r="AK2" s="392" t="s">
        <v>1140</v>
      </c>
      <c r="AL2" s="392" t="s">
        <v>1141</v>
      </c>
      <c r="AM2" s="392" t="s">
        <v>1142</v>
      </c>
      <c r="AN2" s="393" t="s">
        <v>1143</v>
      </c>
      <c r="AO2" s="393" t="s">
        <v>1144</v>
      </c>
      <c r="AP2" s="393" t="s">
        <v>1145</v>
      </c>
      <c r="AQ2" s="393" t="s">
        <v>1146</v>
      </c>
      <c r="AR2" s="392" t="s">
        <v>1147</v>
      </c>
      <c r="AS2" s="392" t="s">
        <v>1148</v>
      </c>
      <c r="AT2" s="393" t="s">
        <v>1149</v>
      </c>
      <c r="AU2" s="393" t="s">
        <v>1150</v>
      </c>
      <c r="AV2" s="393" t="s">
        <v>1151</v>
      </c>
      <c r="AW2" s="393" t="s">
        <v>1152</v>
      </c>
      <c r="AX2" s="393" t="s">
        <v>1153</v>
      </c>
      <c r="AY2" s="393" t="s">
        <v>1154</v>
      </c>
      <c r="AZ2" s="392" t="s">
        <v>1155</v>
      </c>
      <c r="BA2" s="398" t="s">
        <v>1156</v>
      </c>
      <c r="BB2" s="399" t="s">
        <v>1157</v>
      </c>
    </row>
    <row r="3" s="293" customFormat="1" ht="43.2" customHeight="1" spans="1:54">
      <c r="A3" s="27"/>
      <c r="B3" s="27"/>
      <c r="C3" s="27"/>
      <c r="D3" s="27"/>
      <c r="E3" s="31"/>
      <c r="F3" s="31"/>
      <c r="G3" s="33" t="s">
        <v>97</v>
      </c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382"/>
      <c r="U3" s="95">
        <v>0.01</v>
      </c>
      <c r="V3" s="95">
        <v>0.01</v>
      </c>
      <c r="W3" s="95">
        <v>1</v>
      </c>
      <c r="X3" s="95">
        <v>10</v>
      </c>
      <c r="Y3" s="95">
        <v>10</v>
      </c>
      <c r="Z3" s="324">
        <v>0.01</v>
      </c>
      <c r="AA3" s="95">
        <v>1</v>
      </c>
      <c r="AB3" s="95">
        <v>0.01</v>
      </c>
      <c r="AC3" s="95">
        <v>0.01</v>
      </c>
      <c r="AD3" s="95">
        <v>1</v>
      </c>
      <c r="AE3" s="95">
        <v>10</v>
      </c>
      <c r="AF3" s="95">
        <v>10</v>
      </c>
      <c r="AG3" s="324">
        <v>0.01</v>
      </c>
      <c r="AH3" s="95">
        <v>1</v>
      </c>
      <c r="AI3" s="95">
        <v>0.01</v>
      </c>
      <c r="AJ3" s="95">
        <v>0.01</v>
      </c>
      <c r="AK3" s="95">
        <v>0.01</v>
      </c>
      <c r="AL3" s="95">
        <v>0.01</v>
      </c>
      <c r="AM3" s="95">
        <v>1</v>
      </c>
      <c r="AN3" s="95">
        <v>10</v>
      </c>
      <c r="AO3" s="95">
        <v>10</v>
      </c>
      <c r="AP3" s="324">
        <v>0.01</v>
      </c>
      <c r="AQ3" s="95">
        <v>1</v>
      </c>
      <c r="AR3" s="95">
        <v>0.01</v>
      </c>
      <c r="AS3" s="95">
        <v>0.01</v>
      </c>
      <c r="AT3" s="95">
        <v>1</v>
      </c>
      <c r="AU3" s="95">
        <v>10</v>
      </c>
      <c r="AV3" s="95">
        <v>10</v>
      </c>
      <c r="AW3" s="324">
        <v>0.01</v>
      </c>
      <c r="AX3" s="95">
        <v>1</v>
      </c>
      <c r="AY3" s="95">
        <v>0.01</v>
      </c>
      <c r="AZ3" s="95">
        <v>0.01</v>
      </c>
      <c r="BA3" s="95">
        <v>0.01</v>
      </c>
      <c r="BB3" s="95">
        <v>0.01</v>
      </c>
    </row>
    <row r="4" s="293" customFormat="1" ht="38.4" customHeight="1" spans="1:54">
      <c r="A4" s="27">
        <f>启动参数!A4</f>
        <v>608</v>
      </c>
      <c r="B4" s="27"/>
      <c r="C4" s="27"/>
      <c r="D4" s="27"/>
      <c r="E4" s="31" t="s">
        <v>98</v>
      </c>
      <c r="F4" s="31" t="s">
        <v>98</v>
      </c>
      <c r="G4" s="33" t="s">
        <v>99</v>
      </c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382"/>
      <c r="U4" s="95" t="s">
        <v>103</v>
      </c>
      <c r="V4" s="95" t="s">
        <v>103</v>
      </c>
      <c r="W4" s="95" t="s">
        <v>1158</v>
      </c>
      <c r="X4" s="95" t="s">
        <v>609</v>
      </c>
      <c r="Y4" s="95" t="s">
        <v>609</v>
      </c>
      <c r="Z4" s="324" t="s">
        <v>103</v>
      </c>
      <c r="AA4" s="95" t="s">
        <v>101</v>
      </c>
      <c r="AB4" s="95" t="s">
        <v>103</v>
      </c>
      <c r="AC4" s="95" t="s">
        <v>103</v>
      </c>
      <c r="AD4" s="95" t="s">
        <v>1158</v>
      </c>
      <c r="AE4" s="95" t="s">
        <v>609</v>
      </c>
      <c r="AF4" s="95" t="s">
        <v>609</v>
      </c>
      <c r="AG4" s="324" t="s">
        <v>103</v>
      </c>
      <c r="AH4" s="95" t="s">
        <v>101</v>
      </c>
      <c r="AI4" s="95" t="s">
        <v>103</v>
      </c>
      <c r="AJ4" s="95" t="s">
        <v>103</v>
      </c>
      <c r="AK4" s="95" t="s">
        <v>103</v>
      </c>
      <c r="AL4" s="95" t="s">
        <v>103</v>
      </c>
      <c r="AM4" s="95" t="s">
        <v>1158</v>
      </c>
      <c r="AN4" s="95" t="s">
        <v>609</v>
      </c>
      <c r="AO4" s="95" t="s">
        <v>609</v>
      </c>
      <c r="AP4" s="324" t="s">
        <v>103</v>
      </c>
      <c r="AQ4" s="95" t="s">
        <v>101</v>
      </c>
      <c r="AR4" s="95" t="s">
        <v>103</v>
      </c>
      <c r="AS4" s="95" t="s">
        <v>103</v>
      </c>
      <c r="AT4" s="95" t="s">
        <v>1158</v>
      </c>
      <c r="AU4" s="95" t="s">
        <v>609</v>
      </c>
      <c r="AV4" s="95" t="s">
        <v>609</v>
      </c>
      <c r="AW4" s="324" t="s">
        <v>103</v>
      </c>
      <c r="AX4" s="95" t="s">
        <v>101</v>
      </c>
      <c r="AY4" s="95" t="s">
        <v>103</v>
      </c>
      <c r="AZ4" s="95" t="s">
        <v>103</v>
      </c>
      <c r="BA4" s="95" t="s">
        <v>103</v>
      </c>
      <c r="BB4" s="95" t="s">
        <v>103</v>
      </c>
    </row>
    <row r="5" s="2" customFormat="1" ht="17.5" spans="1:52">
      <c r="A5" s="34"/>
      <c r="B5" s="35"/>
      <c r="C5" s="34"/>
      <c r="D5" s="36"/>
      <c r="E5" s="37"/>
      <c r="F5" s="37"/>
      <c r="G5" s="362"/>
      <c r="H5" s="334">
        <v>1</v>
      </c>
      <c r="I5" s="334">
        <v>0</v>
      </c>
      <c r="J5" s="334">
        <v>1</v>
      </c>
      <c r="K5" s="334">
        <v>0</v>
      </c>
      <c r="L5" s="334">
        <v>0</v>
      </c>
      <c r="M5" s="334">
        <v>1</v>
      </c>
      <c r="N5" s="334"/>
      <c r="O5" s="334"/>
      <c r="P5" s="334">
        <v>0</v>
      </c>
      <c r="Q5" s="334"/>
      <c r="R5" s="334"/>
      <c r="S5" s="334"/>
      <c r="T5" s="148">
        <f t="shared" ref="T5:T40" si="0">H5+I5*2+J5*4+K5*8+L5*16+M5*32+N5*64+O5*128+P5*256+R5*4096+S5*8192</f>
        <v>37</v>
      </c>
      <c r="U5" s="148">
        <v>50.2</v>
      </c>
      <c r="V5" s="222"/>
      <c r="W5" s="222">
        <v>40</v>
      </c>
      <c r="X5" s="148">
        <v>0</v>
      </c>
      <c r="Y5" s="222" t="s">
        <v>1159</v>
      </c>
      <c r="Z5" s="148">
        <v>50.2</v>
      </c>
      <c r="AA5" s="386" t="s">
        <v>1160</v>
      </c>
      <c r="AB5" s="222">
        <v>49.8</v>
      </c>
      <c r="AC5" s="222">
        <v>47.5</v>
      </c>
      <c r="AD5" s="222">
        <v>40</v>
      </c>
      <c r="AE5" s="222">
        <v>0</v>
      </c>
      <c r="AF5" s="247" t="s">
        <v>1161</v>
      </c>
      <c r="AG5" s="247" t="s">
        <v>1162</v>
      </c>
      <c r="AH5" s="247" t="s">
        <v>1163</v>
      </c>
      <c r="AI5" s="394" t="s">
        <v>1164</v>
      </c>
      <c r="AJ5" s="395" t="s">
        <v>1165</v>
      </c>
      <c r="AK5" s="148">
        <v>50.2</v>
      </c>
      <c r="AL5" s="222"/>
      <c r="AM5" s="222">
        <v>40</v>
      </c>
      <c r="AN5" s="148">
        <v>0</v>
      </c>
      <c r="AO5" s="222" t="s">
        <v>1159</v>
      </c>
      <c r="AP5" s="148">
        <v>50.2</v>
      </c>
      <c r="AQ5" s="386" t="s">
        <v>1160</v>
      </c>
      <c r="AR5" s="222">
        <v>49.8</v>
      </c>
      <c r="AS5" s="222">
        <v>47.5</v>
      </c>
      <c r="AT5" s="222">
        <v>40</v>
      </c>
      <c r="AU5" s="222">
        <v>0</v>
      </c>
      <c r="AV5" s="247" t="s">
        <v>1161</v>
      </c>
      <c r="AW5" s="247" t="s">
        <v>1162</v>
      </c>
      <c r="AX5" s="247" t="s">
        <v>1163</v>
      </c>
      <c r="AY5" s="394" t="s">
        <v>1164</v>
      </c>
      <c r="AZ5" s="395" t="s">
        <v>1165</v>
      </c>
    </row>
    <row r="6" customFormat="1" ht="17.5" spans="1:54">
      <c r="A6" s="31">
        <f>A4</f>
        <v>608</v>
      </c>
      <c r="B6" s="40" t="s">
        <v>109</v>
      </c>
      <c r="C6" s="31" t="s">
        <v>110</v>
      </c>
      <c r="D6" s="41" t="s">
        <v>109</v>
      </c>
      <c r="E6" s="42" t="s">
        <v>111</v>
      </c>
      <c r="F6" s="42" t="s">
        <v>112</v>
      </c>
      <c r="G6" s="363"/>
      <c r="H6" s="182">
        <v>1</v>
      </c>
      <c r="I6" s="182">
        <v>0</v>
      </c>
      <c r="J6" s="182">
        <v>1</v>
      </c>
      <c r="K6" s="182">
        <v>0</v>
      </c>
      <c r="L6" s="182">
        <v>0</v>
      </c>
      <c r="M6" s="182">
        <v>1</v>
      </c>
      <c r="N6" s="182">
        <v>0</v>
      </c>
      <c r="O6" s="182"/>
      <c r="P6" s="182">
        <v>0</v>
      </c>
      <c r="Q6" s="182">
        <f>R6+S6*2</f>
        <v>0</v>
      </c>
      <c r="R6" s="182">
        <v>0</v>
      </c>
      <c r="S6" s="182">
        <v>0</v>
      </c>
      <c r="T6" s="234">
        <f t="shared" si="0"/>
        <v>37</v>
      </c>
      <c r="U6" s="234">
        <v>50.2</v>
      </c>
      <c r="V6" s="223">
        <v>52</v>
      </c>
      <c r="W6" s="223">
        <v>40</v>
      </c>
      <c r="X6" s="234">
        <v>0</v>
      </c>
      <c r="Y6" s="223">
        <v>610000</v>
      </c>
      <c r="Z6" s="234">
        <v>50.2</v>
      </c>
      <c r="AA6" s="234">
        <v>9</v>
      </c>
      <c r="AB6" s="223">
        <v>49.8</v>
      </c>
      <c r="AC6" s="223">
        <v>47.5</v>
      </c>
      <c r="AD6" s="223">
        <v>40</v>
      </c>
      <c r="AE6" s="223">
        <v>0</v>
      </c>
      <c r="AF6" s="223">
        <v>30000</v>
      </c>
      <c r="AG6" s="223">
        <v>49.85</v>
      </c>
      <c r="AH6" s="223">
        <v>9</v>
      </c>
      <c r="AI6" s="234">
        <v>50.2</v>
      </c>
      <c r="AJ6" s="223">
        <v>49.85</v>
      </c>
      <c r="AK6" s="234">
        <v>50.2</v>
      </c>
      <c r="AL6" s="223">
        <v>52</v>
      </c>
      <c r="AM6" s="223">
        <v>40</v>
      </c>
      <c r="AN6" s="234">
        <v>0</v>
      </c>
      <c r="AO6" s="223">
        <v>610000</v>
      </c>
      <c r="AP6" s="234">
        <v>50.2</v>
      </c>
      <c r="AQ6" s="234">
        <v>9</v>
      </c>
      <c r="AR6" s="112">
        <v>49.8</v>
      </c>
      <c r="AS6" s="112">
        <v>47.5</v>
      </c>
      <c r="AT6" s="223">
        <v>40</v>
      </c>
      <c r="AU6" s="223">
        <v>0</v>
      </c>
      <c r="AV6" s="223">
        <v>30000</v>
      </c>
      <c r="AW6" s="223">
        <v>49.85</v>
      </c>
      <c r="AX6" s="223">
        <v>10</v>
      </c>
      <c r="AY6" s="234">
        <v>50.2</v>
      </c>
      <c r="AZ6" s="223">
        <v>49.85</v>
      </c>
      <c r="BA6" s="112">
        <v>51</v>
      </c>
      <c r="BB6" s="112">
        <v>49</v>
      </c>
    </row>
    <row r="7" s="2" customFormat="1" ht="17.5" spans="1:52">
      <c r="A7" s="34"/>
      <c r="B7" s="35"/>
      <c r="C7" s="34"/>
      <c r="D7" s="36"/>
      <c r="E7" s="37"/>
      <c r="F7" s="37"/>
      <c r="G7" s="362"/>
      <c r="H7" s="334">
        <v>1</v>
      </c>
      <c r="I7" s="334">
        <v>0</v>
      </c>
      <c r="J7" s="334">
        <v>1</v>
      </c>
      <c r="K7" s="334">
        <v>0</v>
      </c>
      <c r="L7" s="334">
        <v>0</v>
      </c>
      <c r="M7" s="334">
        <v>1</v>
      </c>
      <c r="N7" s="334"/>
      <c r="O7" s="334"/>
      <c r="P7" s="334">
        <v>0</v>
      </c>
      <c r="Q7" s="334"/>
      <c r="R7" s="334"/>
      <c r="S7" s="334"/>
      <c r="T7" s="148">
        <f t="shared" si="0"/>
        <v>37</v>
      </c>
      <c r="U7" s="148">
        <v>50.2</v>
      </c>
      <c r="V7" s="222"/>
      <c r="W7" s="222">
        <v>40</v>
      </c>
      <c r="X7" s="148">
        <v>0</v>
      </c>
      <c r="Y7" s="222">
        <v>0</v>
      </c>
      <c r="Z7" s="148">
        <v>50.2</v>
      </c>
      <c r="AA7" s="386" t="s">
        <v>1160</v>
      </c>
      <c r="AB7" s="222">
        <v>49.8</v>
      </c>
      <c r="AC7" s="222">
        <v>47.5</v>
      </c>
      <c r="AD7" s="222">
        <v>40</v>
      </c>
      <c r="AE7" s="222">
        <v>0</v>
      </c>
      <c r="AF7" s="247">
        <v>0</v>
      </c>
      <c r="AG7" s="247" t="s">
        <v>1162</v>
      </c>
      <c r="AH7" s="247" t="s">
        <v>1163</v>
      </c>
      <c r="AI7" s="394" t="s">
        <v>1164</v>
      </c>
      <c r="AJ7" s="395" t="s">
        <v>1165</v>
      </c>
      <c r="AK7" s="148">
        <v>50.2</v>
      </c>
      <c r="AL7" s="222"/>
      <c r="AM7" s="222">
        <v>40</v>
      </c>
      <c r="AN7" s="148">
        <v>0</v>
      </c>
      <c r="AO7" s="222">
        <v>0</v>
      </c>
      <c r="AP7" s="148">
        <v>50.2</v>
      </c>
      <c r="AQ7" s="386" t="s">
        <v>1160</v>
      </c>
      <c r="AR7" s="222">
        <v>49.8</v>
      </c>
      <c r="AS7" s="222">
        <v>47.5</v>
      </c>
      <c r="AT7" s="222">
        <v>40</v>
      </c>
      <c r="AU7" s="222">
        <v>0</v>
      </c>
      <c r="AV7" s="247">
        <v>0</v>
      </c>
      <c r="AW7" s="247" t="s">
        <v>1162</v>
      </c>
      <c r="AX7" s="247" t="s">
        <v>1163</v>
      </c>
      <c r="AY7" s="394" t="s">
        <v>1164</v>
      </c>
      <c r="AZ7" s="395" t="s">
        <v>1165</v>
      </c>
    </row>
    <row r="8" customFormat="1" ht="17.5" spans="1:54">
      <c r="A8" s="31">
        <f>A4</f>
        <v>608</v>
      </c>
      <c r="B8" s="40" t="s">
        <v>109</v>
      </c>
      <c r="C8" s="31" t="s">
        <v>110</v>
      </c>
      <c r="D8" s="41" t="s">
        <v>120</v>
      </c>
      <c r="E8" s="42" t="s">
        <v>121</v>
      </c>
      <c r="F8" s="44" t="s">
        <v>621</v>
      </c>
      <c r="G8" s="363"/>
      <c r="H8" s="182">
        <v>1</v>
      </c>
      <c r="I8" s="182">
        <v>0</v>
      </c>
      <c r="J8" s="182">
        <v>1</v>
      </c>
      <c r="K8" s="182">
        <v>0</v>
      </c>
      <c r="L8" s="182">
        <v>0</v>
      </c>
      <c r="M8" s="182">
        <v>1</v>
      </c>
      <c r="N8" s="182">
        <v>0</v>
      </c>
      <c r="O8" s="182"/>
      <c r="P8" s="182">
        <v>0</v>
      </c>
      <c r="Q8" s="182">
        <f>R8+S8*2</f>
        <v>0</v>
      </c>
      <c r="R8" s="182">
        <v>0</v>
      </c>
      <c r="S8" s="182">
        <v>0</v>
      </c>
      <c r="T8" s="234">
        <f t="shared" si="0"/>
        <v>37</v>
      </c>
      <c r="U8" s="234">
        <v>50.2</v>
      </c>
      <c r="V8" s="223">
        <v>52</v>
      </c>
      <c r="W8" s="223">
        <v>40</v>
      </c>
      <c r="X8" s="234">
        <v>0</v>
      </c>
      <c r="Y8" s="223">
        <v>1000</v>
      </c>
      <c r="Z8" s="234">
        <v>50.2</v>
      </c>
      <c r="AA8" s="234">
        <v>9</v>
      </c>
      <c r="AB8" s="112">
        <v>49.8</v>
      </c>
      <c r="AC8" s="112">
        <v>47.5</v>
      </c>
      <c r="AD8" s="112">
        <v>40</v>
      </c>
      <c r="AE8" s="223">
        <v>0</v>
      </c>
      <c r="AF8" s="223">
        <v>30000</v>
      </c>
      <c r="AG8" s="223">
        <v>49.85</v>
      </c>
      <c r="AH8" s="223">
        <v>9</v>
      </c>
      <c r="AI8" s="234">
        <v>50.2</v>
      </c>
      <c r="AJ8" s="223">
        <v>49.85</v>
      </c>
      <c r="AK8" s="234">
        <v>50.2</v>
      </c>
      <c r="AL8" s="223">
        <v>52</v>
      </c>
      <c r="AM8" s="223">
        <v>40</v>
      </c>
      <c r="AN8" s="234">
        <v>0</v>
      </c>
      <c r="AO8" s="223">
        <v>1000</v>
      </c>
      <c r="AP8" s="234">
        <v>50.2</v>
      </c>
      <c r="AQ8" s="234">
        <v>9</v>
      </c>
      <c r="AR8" s="112">
        <v>49.8</v>
      </c>
      <c r="AS8" s="112">
        <v>47.5</v>
      </c>
      <c r="AT8" s="112">
        <v>40</v>
      </c>
      <c r="AU8" s="223">
        <v>0</v>
      </c>
      <c r="AV8" s="223">
        <v>30000</v>
      </c>
      <c r="AW8" s="223">
        <v>49.85</v>
      </c>
      <c r="AX8" s="223">
        <v>10</v>
      </c>
      <c r="AY8" s="234">
        <v>50.2</v>
      </c>
      <c r="AZ8" s="223">
        <v>49.85</v>
      </c>
      <c r="BA8" s="112">
        <v>51</v>
      </c>
      <c r="BB8" s="112">
        <v>49</v>
      </c>
    </row>
    <row r="9" s="3" customFormat="1" ht="17.5" spans="1:54">
      <c r="A9" s="34"/>
      <c r="B9" s="35"/>
      <c r="C9" s="34"/>
      <c r="D9" s="36"/>
      <c r="E9" s="37"/>
      <c r="F9" s="37"/>
      <c r="G9" s="362"/>
      <c r="H9" s="181">
        <v>1</v>
      </c>
      <c r="I9" s="181"/>
      <c r="J9" s="181">
        <v>1</v>
      </c>
      <c r="K9" s="181"/>
      <c r="L9" s="181"/>
      <c r="M9" s="181">
        <v>1</v>
      </c>
      <c r="N9" s="181"/>
      <c r="O9" s="181"/>
      <c r="P9" s="181">
        <v>0</v>
      </c>
      <c r="Q9" s="181"/>
      <c r="R9" s="181"/>
      <c r="S9" s="181"/>
      <c r="T9" s="148">
        <f t="shared" si="0"/>
        <v>37</v>
      </c>
      <c r="U9" s="148"/>
      <c r="V9" s="222"/>
      <c r="W9" s="222"/>
      <c r="X9" s="148"/>
      <c r="Y9" s="222"/>
      <c r="Z9" s="148"/>
      <c r="AA9" s="148"/>
      <c r="AB9" s="222"/>
      <c r="AC9" s="222"/>
      <c r="AD9" s="222"/>
      <c r="AE9" s="222"/>
      <c r="AF9" s="247"/>
      <c r="AG9" s="247"/>
      <c r="AH9" s="247"/>
      <c r="AI9" s="394"/>
      <c r="AJ9" s="395"/>
      <c r="AK9" s="148"/>
      <c r="AL9" s="222"/>
      <c r="AM9" s="222"/>
      <c r="AN9" s="148"/>
      <c r="AO9" s="222"/>
      <c r="AP9" s="148"/>
      <c r="AQ9" s="148"/>
      <c r="AR9" s="222"/>
      <c r="AS9" s="222"/>
      <c r="AT9" s="222"/>
      <c r="AU9" s="222"/>
      <c r="AV9" s="247"/>
      <c r="AW9" s="247"/>
      <c r="AX9" s="247"/>
      <c r="AY9" s="394"/>
      <c r="AZ9" s="395"/>
      <c r="BA9" s="2"/>
      <c r="BB9" s="2"/>
    </row>
    <row r="10" customFormat="1" ht="17.5" spans="1:54">
      <c r="A10" s="31">
        <f>A8</f>
        <v>608</v>
      </c>
      <c r="B10" s="40" t="s">
        <v>109</v>
      </c>
      <c r="C10" s="31" t="s">
        <v>110</v>
      </c>
      <c r="D10" s="41" t="s">
        <v>126</v>
      </c>
      <c r="E10" s="42" t="s">
        <v>111</v>
      </c>
      <c r="F10" s="42" t="s">
        <v>128</v>
      </c>
      <c r="G10" s="363"/>
      <c r="H10" s="182">
        <v>1</v>
      </c>
      <c r="I10" s="182">
        <v>0</v>
      </c>
      <c r="J10" s="182">
        <v>1</v>
      </c>
      <c r="K10" s="182">
        <v>0</v>
      </c>
      <c r="L10" s="182">
        <v>0</v>
      </c>
      <c r="M10" s="182">
        <v>1</v>
      </c>
      <c r="N10" s="182">
        <v>0</v>
      </c>
      <c r="O10" s="182"/>
      <c r="P10" s="182">
        <v>0</v>
      </c>
      <c r="Q10" s="182">
        <f>R10+S10*2</f>
        <v>0</v>
      </c>
      <c r="R10" s="182">
        <v>0</v>
      </c>
      <c r="S10" s="182">
        <v>0</v>
      </c>
      <c r="T10" s="234">
        <f t="shared" si="0"/>
        <v>37</v>
      </c>
      <c r="U10" s="234">
        <v>50.2</v>
      </c>
      <c r="V10" s="223">
        <v>52</v>
      </c>
      <c r="W10" s="223">
        <v>40</v>
      </c>
      <c r="X10" s="234">
        <v>0</v>
      </c>
      <c r="Y10" s="223">
        <v>610000</v>
      </c>
      <c r="Z10" s="234">
        <v>50.2</v>
      </c>
      <c r="AA10" s="234">
        <v>9</v>
      </c>
      <c r="AB10" s="223">
        <v>49.75</v>
      </c>
      <c r="AC10" s="223">
        <v>48</v>
      </c>
      <c r="AD10" s="223">
        <v>57</v>
      </c>
      <c r="AE10" s="223">
        <v>0</v>
      </c>
      <c r="AF10" s="223">
        <v>30000</v>
      </c>
      <c r="AG10" s="223">
        <v>49.85</v>
      </c>
      <c r="AH10" s="223">
        <v>9</v>
      </c>
      <c r="AI10" s="234">
        <v>50.2</v>
      </c>
      <c r="AJ10" s="223">
        <v>49.85</v>
      </c>
      <c r="AK10" s="234">
        <v>50.2</v>
      </c>
      <c r="AL10" s="223">
        <v>52</v>
      </c>
      <c r="AM10" s="223">
        <v>40</v>
      </c>
      <c r="AN10" s="234">
        <v>0</v>
      </c>
      <c r="AO10" s="223">
        <v>610000</v>
      </c>
      <c r="AP10" s="234">
        <v>50.2</v>
      </c>
      <c r="AQ10" s="234">
        <v>9</v>
      </c>
      <c r="AR10" s="223">
        <v>49.75</v>
      </c>
      <c r="AS10" s="223">
        <v>48</v>
      </c>
      <c r="AT10" s="223">
        <v>57</v>
      </c>
      <c r="AU10" s="223">
        <v>0</v>
      </c>
      <c r="AV10" s="223">
        <v>30000</v>
      </c>
      <c r="AW10" s="223">
        <v>49.85</v>
      </c>
      <c r="AX10" s="223">
        <v>17</v>
      </c>
      <c r="AY10" s="234">
        <v>50.2</v>
      </c>
      <c r="AZ10" s="223">
        <v>49.85</v>
      </c>
      <c r="BA10" s="112">
        <v>51</v>
      </c>
      <c r="BB10" s="112">
        <v>49</v>
      </c>
    </row>
    <row r="11" s="3" customFormat="1" ht="17.5" spans="1:54">
      <c r="A11" s="45"/>
      <c r="B11" s="35"/>
      <c r="C11" s="34"/>
      <c r="D11" s="36"/>
      <c r="E11" s="37"/>
      <c r="F11" s="37"/>
      <c r="G11" s="362"/>
      <c r="H11" s="181"/>
      <c r="I11" s="181"/>
      <c r="J11" s="181"/>
      <c r="K11" s="181"/>
      <c r="L11" s="181"/>
      <c r="M11" s="181"/>
      <c r="N11" s="181"/>
      <c r="O11" s="181"/>
      <c r="P11" s="181">
        <v>0</v>
      </c>
      <c r="Q11" s="181"/>
      <c r="R11" s="181"/>
      <c r="S11" s="181"/>
      <c r="T11" s="148">
        <f t="shared" si="0"/>
        <v>0</v>
      </c>
      <c r="U11" s="148"/>
      <c r="V11" s="222"/>
      <c r="W11" s="222"/>
      <c r="X11" s="148"/>
      <c r="Y11" s="222"/>
      <c r="Z11" s="148"/>
      <c r="AA11" s="148"/>
      <c r="AB11" s="222"/>
      <c r="AC11" s="222"/>
      <c r="AD11" s="222"/>
      <c r="AE11" s="222"/>
      <c r="AF11" s="222"/>
      <c r="AG11" s="222"/>
      <c r="AH11" s="222"/>
      <c r="AI11" s="148"/>
      <c r="AJ11" s="222"/>
      <c r="AK11" s="148"/>
      <c r="AL11" s="222"/>
      <c r="AM11" s="222"/>
      <c r="AN11" s="148"/>
      <c r="AO11" s="222"/>
      <c r="AP11" s="148"/>
      <c r="AQ11" s="148"/>
      <c r="AR11" s="222"/>
      <c r="AS11" s="222"/>
      <c r="AT11" s="222"/>
      <c r="AU11" s="222"/>
      <c r="AV11" s="222"/>
      <c r="AW11" s="222"/>
      <c r="AX11" s="222"/>
      <c r="AY11" s="148"/>
      <c r="AZ11" s="222"/>
      <c r="BA11" s="2"/>
      <c r="BB11" s="2"/>
    </row>
    <row r="12" customFormat="1" ht="17.5" spans="1:54">
      <c r="A12" s="48">
        <f>A6</f>
        <v>608</v>
      </c>
      <c r="B12" s="40"/>
      <c r="C12" s="31" t="s">
        <v>110</v>
      </c>
      <c r="D12" s="41" t="s">
        <v>129</v>
      </c>
      <c r="E12" s="42" t="s">
        <v>130</v>
      </c>
      <c r="F12" s="42" t="s">
        <v>131</v>
      </c>
      <c r="G12" s="363"/>
      <c r="H12" s="182"/>
      <c r="I12" s="182"/>
      <c r="J12" s="182"/>
      <c r="K12" s="182"/>
      <c r="L12" s="182"/>
      <c r="M12" s="182"/>
      <c r="N12" s="182"/>
      <c r="O12" s="182"/>
      <c r="P12" s="182">
        <v>0</v>
      </c>
      <c r="Q12" s="182"/>
      <c r="R12" s="182"/>
      <c r="S12" s="182"/>
      <c r="T12" s="234">
        <f t="shared" si="0"/>
        <v>0</v>
      </c>
      <c r="U12" s="234"/>
      <c r="V12" s="223"/>
      <c r="W12" s="223"/>
      <c r="X12" s="234"/>
      <c r="Y12" s="223"/>
      <c r="Z12" s="234"/>
      <c r="AA12" s="234"/>
      <c r="AB12" s="223"/>
      <c r="AC12" s="223"/>
      <c r="AD12" s="223"/>
      <c r="AE12" s="223"/>
      <c r="AF12" s="223"/>
      <c r="AG12" s="223"/>
      <c r="AH12" s="223"/>
      <c r="AI12" s="234"/>
      <c r="AJ12" s="223"/>
      <c r="AK12" s="234"/>
      <c r="AL12" s="223"/>
      <c r="AM12" s="223"/>
      <c r="AN12" s="234"/>
      <c r="AO12" s="223"/>
      <c r="AP12" s="234"/>
      <c r="AQ12" s="234"/>
      <c r="AR12" s="223"/>
      <c r="AS12" s="223"/>
      <c r="AT12" s="223"/>
      <c r="AU12" s="223"/>
      <c r="AV12" s="223"/>
      <c r="AW12" s="223"/>
      <c r="AX12" s="223"/>
      <c r="AY12" s="234"/>
      <c r="AZ12" s="223"/>
      <c r="BA12" s="112"/>
      <c r="BB12" s="112"/>
    </row>
    <row r="13" s="3" customFormat="1" ht="17.5" spans="1:54">
      <c r="A13" s="45"/>
      <c r="B13" s="35"/>
      <c r="C13" s="34"/>
      <c r="D13" s="36"/>
      <c r="E13" s="37"/>
      <c r="F13" s="37"/>
      <c r="G13" s="362"/>
      <c r="H13" s="181"/>
      <c r="I13" s="181"/>
      <c r="J13" s="181"/>
      <c r="K13" s="181"/>
      <c r="L13" s="181"/>
      <c r="M13" s="181"/>
      <c r="N13" s="181"/>
      <c r="O13" s="181"/>
      <c r="P13" s="181">
        <v>0</v>
      </c>
      <c r="Q13" s="181"/>
      <c r="R13" s="181"/>
      <c r="S13" s="181"/>
      <c r="T13" s="148">
        <f t="shared" si="0"/>
        <v>0</v>
      </c>
      <c r="U13" s="148"/>
      <c r="V13" s="222"/>
      <c r="W13" s="222"/>
      <c r="X13" s="148"/>
      <c r="Y13" s="222"/>
      <c r="Z13" s="148"/>
      <c r="AA13" s="148"/>
      <c r="AB13" s="222"/>
      <c r="AC13" s="222"/>
      <c r="AD13" s="222"/>
      <c r="AE13" s="222"/>
      <c r="AF13" s="222"/>
      <c r="AG13" s="222"/>
      <c r="AH13" s="222"/>
      <c r="AI13" s="148"/>
      <c r="AJ13" s="222"/>
      <c r="AK13" s="148"/>
      <c r="AL13" s="222"/>
      <c r="AM13" s="222"/>
      <c r="AN13" s="148"/>
      <c r="AO13" s="222"/>
      <c r="AP13" s="148"/>
      <c r="AQ13" s="148"/>
      <c r="AR13" s="222"/>
      <c r="AS13" s="222"/>
      <c r="AT13" s="222"/>
      <c r="AU13" s="222"/>
      <c r="AV13" s="222"/>
      <c r="AW13" s="222"/>
      <c r="AX13" s="222"/>
      <c r="AY13" s="148"/>
      <c r="AZ13" s="222"/>
      <c r="BA13" s="2"/>
      <c r="BB13" s="2"/>
    </row>
    <row r="14" customFormat="1" ht="17.5" spans="1:54">
      <c r="A14" s="48">
        <f>A8</f>
        <v>608</v>
      </c>
      <c r="B14" s="40"/>
      <c r="C14" s="31" t="s">
        <v>110</v>
      </c>
      <c r="D14" s="41" t="s">
        <v>132</v>
      </c>
      <c r="E14" s="42" t="s">
        <v>133</v>
      </c>
      <c r="F14" s="42" t="s">
        <v>134</v>
      </c>
      <c r="G14" s="363"/>
      <c r="H14" s="182"/>
      <c r="I14" s="182"/>
      <c r="J14" s="182"/>
      <c r="K14" s="182"/>
      <c r="L14" s="182"/>
      <c r="M14" s="182"/>
      <c r="N14" s="182"/>
      <c r="O14" s="182"/>
      <c r="P14" s="182">
        <v>0</v>
      </c>
      <c r="Q14" s="182"/>
      <c r="R14" s="182"/>
      <c r="S14" s="182"/>
      <c r="T14" s="234">
        <f t="shared" si="0"/>
        <v>0</v>
      </c>
      <c r="U14" s="234"/>
      <c r="V14" s="223"/>
      <c r="W14" s="223"/>
      <c r="X14" s="234"/>
      <c r="Y14" s="223"/>
      <c r="Z14" s="234"/>
      <c r="AA14" s="234"/>
      <c r="AB14" s="223"/>
      <c r="AC14" s="223"/>
      <c r="AD14" s="223"/>
      <c r="AE14" s="223"/>
      <c r="AF14" s="223"/>
      <c r="AG14" s="223"/>
      <c r="AH14" s="223"/>
      <c r="AI14" s="234"/>
      <c r="AJ14" s="223"/>
      <c r="AK14" s="234"/>
      <c r="AL14" s="223"/>
      <c r="AM14" s="223"/>
      <c r="AN14" s="234"/>
      <c r="AO14" s="223"/>
      <c r="AP14" s="234"/>
      <c r="AQ14" s="234"/>
      <c r="AR14" s="223"/>
      <c r="AS14" s="223"/>
      <c r="AT14" s="223"/>
      <c r="AU14" s="223"/>
      <c r="AV14" s="223"/>
      <c r="AW14" s="223"/>
      <c r="AX14" s="223"/>
      <c r="AY14" s="234"/>
      <c r="AZ14" s="223"/>
      <c r="BA14" s="112"/>
      <c r="BB14" s="112"/>
    </row>
    <row r="15" customFormat="1" ht="17.5" spans="1:54">
      <c r="A15" s="45"/>
      <c r="B15" s="35"/>
      <c r="C15" s="34"/>
      <c r="D15" s="36"/>
      <c r="E15" s="37"/>
      <c r="F15" s="37"/>
      <c r="G15" s="362"/>
      <c r="H15" s="334">
        <v>1</v>
      </c>
      <c r="I15" s="334">
        <v>0</v>
      </c>
      <c r="J15" s="334">
        <v>1</v>
      </c>
      <c r="K15" s="334">
        <v>0</v>
      </c>
      <c r="L15" s="334">
        <v>0</v>
      </c>
      <c r="M15" s="334">
        <v>1</v>
      </c>
      <c r="N15" s="334"/>
      <c r="O15" s="334"/>
      <c r="P15" s="334">
        <v>0</v>
      </c>
      <c r="Q15" s="334"/>
      <c r="R15" s="334"/>
      <c r="S15" s="334"/>
      <c r="T15" s="148">
        <f t="shared" si="0"/>
        <v>37</v>
      </c>
      <c r="U15" s="148">
        <v>50.2</v>
      </c>
      <c r="V15" s="222"/>
      <c r="W15" s="222">
        <v>40</v>
      </c>
      <c r="X15" s="148">
        <v>0</v>
      </c>
      <c r="Y15" s="222">
        <v>0</v>
      </c>
      <c r="Z15" s="148">
        <v>50.2</v>
      </c>
      <c r="AA15" s="386" t="s">
        <v>1160</v>
      </c>
      <c r="AB15" s="222">
        <v>49.8</v>
      </c>
      <c r="AC15" s="222">
        <v>47.5</v>
      </c>
      <c r="AD15" s="222">
        <v>40</v>
      </c>
      <c r="AE15" s="222">
        <v>0</v>
      </c>
      <c r="AF15" s="247">
        <v>0</v>
      </c>
      <c r="AG15" s="247" t="s">
        <v>1162</v>
      </c>
      <c r="AH15" s="247" t="s">
        <v>1163</v>
      </c>
      <c r="AI15" s="394" t="s">
        <v>1164</v>
      </c>
      <c r="AJ15" s="395" t="s">
        <v>1165</v>
      </c>
      <c r="AK15" s="148">
        <v>50.2</v>
      </c>
      <c r="AL15" s="222"/>
      <c r="AM15" s="222">
        <v>100</v>
      </c>
      <c r="AN15" s="148">
        <v>0</v>
      </c>
      <c r="AO15" s="222">
        <v>0</v>
      </c>
      <c r="AP15" s="148">
        <v>50.2</v>
      </c>
      <c r="AQ15" s="386" t="s">
        <v>1160</v>
      </c>
      <c r="AR15" s="222">
        <v>49.8</v>
      </c>
      <c r="AS15" s="222">
        <v>47.5</v>
      </c>
      <c r="AT15" s="222">
        <v>100</v>
      </c>
      <c r="AU15" s="222">
        <v>0</v>
      </c>
      <c r="AV15" s="247">
        <v>0</v>
      </c>
      <c r="AW15" s="247" t="s">
        <v>1162</v>
      </c>
      <c r="AX15" s="247" t="s">
        <v>1163</v>
      </c>
      <c r="AY15" s="394" t="s">
        <v>1164</v>
      </c>
      <c r="AZ15" s="395" t="s">
        <v>1165</v>
      </c>
      <c r="BA15" s="2"/>
      <c r="BB15" s="2"/>
    </row>
    <row r="16" s="359" customFormat="1" ht="17.5" spans="1:54">
      <c r="A16" s="364">
        <f>A4</f>
        <v>608</v>
      </c>
      <c r="B16" s="121" t="s">
        <v>109</v>
      </c>
      <c r="C16" s="120" t="s">
        <v>110</v>
      </c>
      <c r="D16" s="123" t="s">
        <v>135</v>
      </c>
      <c r="E16" s="124" t="s">
        <v>136</v>
      </c>
      <c r="F16" s="124" t="s">
        <v>137</v>
      </c>
      <c r="G16" s="365"/>
      <c r="H16" s="85">
        <v>1</v>
      </c>
      <c r="I16" s="85">
        <v>0</v>
      </c>
      <c r="J16" s="85">
        <v>1</v>
      </c>
      <c r="K16" s="85">
        <v>0</v>
      </c>
      <c r="L16" s="85">
        <v>0</v>
      </c>
      <c r="M16" s="85">
        <v>1</v>
      </c>
      <c r="N16" s="85">
        <v>0</v>
      </c>
      <c r="O16" s="85"/>
      <c r="P16" s="85">
        <v>0</v>
      </c>
      <c r="Q16" s="383">
        <f>R16+S16*2</f>
        <v>0</v>
      </c>
      <c r="R16" s="85">
        <v>0</v>
      </c>
      <c r="S16" s="85">
        <v>0</v>
      </c>
      <c r="T16" s="85">
        <f t="shared" si="0"/>
        <v>37</v>
      </c>
      <c r="U16" s="85">
        <v>50.2</v>
      </c>
      <c r="V16" s="85">
        <v>52</v>
      </c>
      <c r="W16" s="85">
        <v>40</v>
      </c>
      <c r="X16" s="85">
        <v>0</v>
      </c>
      <c r="Y16" s="387">
        <v>0</v>
      </c>
      <c r="Z16" s="85">
        <v>50.2</v>
      </c>
      <c r="AA16" s="85">
        <v>9</v>
      </c>
      <c r="AB16" s="85">
        <v>49.8</v>
      </c>
      <c r="AC16" s="85">
        <v>47.5</v>
      </c>
      <c r="AD16" s="85">
        <v>40</v>
      </c>
      <c r="AE16" s="85">
        <v>0</v>
      </c>
      <c r="AF16" s="85">
        <v>0</v>
      </c>
      <c r="AG16" s="85">
        <v>49.85</v>
      </c>
      <c r="AH16" s="85">
        <v>9</v>
      </c>
      <c r="AI16" s="85">
        <v>50.2</v>
      </c>
      <c r="AJ16" s="85">
        <v>49.85</v>
      </c>
      <c r="AK16" s="85">
        <v>50.2</v>
      </c>
      <c r="AL16" s="85"/>
      <c r="AM16" s="85">
        <v>100</v>
      </c>
      <c r="AN16" s="85">
        <v>0</v>
      </c>
      <c r="AO16" s="387">
        <v>0</v>
      </c>
      <c r="AP16" s="85">
        <v>50.2</v>
      </c>
      <c r="AQ16" s="85">
        <v>9</v>
      </c>
      <c r="AR16" s="85">
        <v>49.8</v>
      </c>
      <c r="AS16" s="85">
        <v>47.5</v>
      </c>
      <c r="AT16" s="85">
        <v>100</v>
      </c>
      <c r="AU16" s="85">
        <v>0</v>
      </c>
      <c r="AV16" s="387">
        <v>0</v>
      </c>
      <c r="AW16" s="85">
        <v>49.85</v>
      </c>
      <c r="AX16" s="85">
        <v>10</v>
      </c>
      <c r="AY16" s="85">
        <v>50.2</v>
      </c>
      <c r="AZ16" s="85">
        <v>49.85</v>
      </c>
      <c r="BA16" s="85">
        <v>51</v>
      </c>
      <c r="BB16" s="85">
        <v>49</v>
      </c>
    </row>
    <row r="17" customFormat="1" ht="17.5" spans="1:54">
      <c r="A17" s="366"/>
      <c r="B17" s="367"/>
      <c r="C17" s="368"/>
      <c r="D17" s="369"/>
      <c r="E17" s="370"/>
      <c r="F17" s="370"/>
      <c r="G17" s="371"/>
      <c r="H17" s="334">
        <v>1</v>
      </c>
      <c r="I17" s="334">
        <v>0</v>
      </c>
      <c r="J17" s="334">
        <v>1</v>
      </c>
      <c r="K17" s="334">
        <v>0</v>
      </c>
      <c r="L17" s="334">
        <v>0</v>
      </c>
      <c r="M17" s="334">
        <v>1</v>
      </c>
      <c r="N17" s="334"/>
      <c r="O17" s="334"/>
      <c r="P17" s="334">
        <v>0</v>
      </c>
      <c r="Q17" s="334"/>
      <c r="R17" s="334"/>
      <c r="S17" s="334"/>
      <c r="T17" s="181">
        <f t="shared" si="0"/>
        <v>37</v>
      </c>
      <c r="U17" s="181">
        <v>50.2</v>
      </c>
      <c r="V17" s="384"/>
      <c r="W17" s="384">
        <v>40</v>
      </c>
      <c r="X17" s="181">
        <v>0</v>
      </c>
      <c r="Y17" s="384">
        <v>0</v>
      </c>
      <c r="Z17" s="181">
        <v>50.2</v>
      </c>
      <c r="AA17" s="388" t="s">
        <v>1160</v>
      </c>
      <c r="AB17" s="384">
        <v>49.8</v>
      </c>
      <c r="AC17" s="384">
        <v>47.5</v>
      </c>
      <c r="AD17" s="384">
        <v>40</v>
      </c>
      <c r="AE17" s="384">
        <v>0</v>
      </c>
      <c r="AF17" s="389">
        <v>0</v>
      </c>
      <c r="AG17" s="389" t="s">
        <v>1162</v>
      </c>
      <c r="AH17" s="389" t="s">
        <v>1163</v>
      </c>
      <c r="AI17" s="396" t="s">
        <v>1164</v>
      </c>
      <c r="AJ17" s="397" t="s">
        <v>1165</v>
      </c>
      <c r="AK17" s="181">
        <v>50.2</v>
      </c>
      <c r="AL17" s="384"/>
      <c r="AM17" s="384">
        <v>100</v>
      </c>
      <c r="AN17" s="181">
        <v>0</v>
      </c>
      <c r="AO17" s="384">
        <v>0</v>
      </c>
      <c r="AP17" s="181">
        <v>50.2</v>
      </c>
      <c r="AQ17" s="388" t="s">
        <v>1160</v>
      </c>
      <c r="AR17" s="384">
        <v>49.8</v>
      </c>
      <c r="AS17" s="384">
        <v>47.5</v>
      </c>
      <c r="AT17" s="384">
        <v>100</v>
      </c>
      <c r="AU17" s="384">
        <v>0</v>
      </c>
      <c r="AV17" s="389">
        <v>0</v>
      </c>
      <c r="AW17" s="389" t="s">
        <v>1162</v>
      </c>
      <c r="AX17" s="389" t="s">
        <v>1163</v>
      </c>
      <c r="AY17" s="396" t="s">
        <v>1164</v>
      </c>
      <c r="AZ17" s="397" t="s">
        <v>1165</v>
      </c>
      <c r="BA17" s="400"/>
      <c r="BB17" s="400"/>
    </row>
    <row r="18" s="4" customFormat="1" ht="17.5" spans="1:54">
      <c r="A18" s="50">
        <f>A4</f>
        <v>608</v>
      </c>
      <c r="B18" s="51" t="s">
        <v>109</v>
      </c>
      <c r="C18" s="52" t="s">
        <v>110</v>
      </c>
      <c r="D18" s="53" t="s">
        <v>138</v>
      </c>
      <c r="E18" s="54" t="s">
        <v>139</v>
      </c>
      <c r="F18" s="54" t="s">
        <v>140</v>
      </c>
      <c r="G18" s="372"/>
      <c r="H18" s="373">
        <v>1</v>
      </c>
      <c r="I18" s="373">
        <v>0</v>
      </c>
      <c r="J18" s="373">
        <v>1</v>
      </c>
      <c r="K18" s="373">
        <v>0</v>
      </c>
      <c r="L18" s="373">
        <v>0</v>
      </c>
      <c r="M18" s="373">
        <v>1</v>
      </c>
      <c r="N18" s="373">
        <v>0</v>
      </c>
      <c r="O18" s="373"/>
      <c r="P18" s="373">
        <v>0</v>
      </c>
      <c r="Q18" s="383">
        <f>R18+S18*2</f>
        <v>0</v>
      </c>
      <c r="R18" s="373">
        <v>0</v>
      </c>
      <c r="S18" s="373">
        <v>0</v>
      </c>
      <c r="T18" s="304">
        <f t="shared" si="0"/>
        <v>37</v>
      </c>
      <c r="U18" s="304">
        <v>50.2</v>
      </c>
      <c r="V18" s="56">
        <v>52</v>
      </c>
      <c r="W18" s="56">
        <v>40</v>
      </c>
      <c r="X18" s="304">
        <v>0</v>
      </c>
      <c r="Y18" s="390">
        <v>0</v>
      </c>
      <c r="Z18" s="304">
        <v>50.2</v>
      </c>
      <c r="AA18" s="304">
        <v>9</v>
      </c>
      <c r="AB18" s="224">
        <v>49.8</v>
      </c>
      <c r="AC18" s="224">
        <v>47.5</v>
      </c>
      <c r="AD18" s="224">
        <v>40</v>
      </c>
      <c r="AE18" s="224">
        <v>0</v>
      </c>
      <c r="AF18" s="224">
        <v>0</v>
      </c>
      <c r="AG18" s="224">
        <v>49.85</v>
      </c>
      <c r="AH18" s="224">
        <v>9</v>
      </c>
      <c r="AI18" s="304">
        <v>50.2</v>
      </c>
      <c r="AJ18" s="224">
        <v>49.85</v>
      </c>
      <c r="AK18" s="304">
        <v>50.2</v>
      </c>
      <c r="AL18" s="224"/>
      <c r="AM18" s="224">
        <v>100</v>
      </c>
      <c r="AN18" s="304">
        <v>0</v>
      </c>
      <c r="AO18" s="390">
        <v>0</v>
      </c>
      <c r="AP18" s="304">
        <v>50.2</v>
      </c>
      <c r="AQ18" s="304">
        <v>9</v>
      </c>
      <c r="AR18" s="224">
        <v>49.8</v>
      </c>
      <c r="AS18" s="224">
        <v>47.5</v>
      </c>
      <c r="AT18" s="224">
        <v>100</v>
      </c>
      <c r="AU18" s="224">
        <v>0</v>
      </c>
      <c r="AV18" s="390">
        <v>0</v>
      </c>
      <c r="AW18" s="224">
        <v>49.85</v>
      </c>
      <c r="AX18" s="224">
        <v>10</v>
      </c>
      <c r="AY18" s="304">
        <v>50.2</v>
      </c>
      <c r="AZ18" s="224">
        <v>49.85</v>
      </c>
      <c r="BA18" s="224">
        <v>51</v>
      </c>
      <c r="BB18" s="224">
        <v>49</v>
      </c>
    </row>
    <row r="19" s="2" customFormat="1" ht="17.5" spans="1:52">
      <c r="A19" s="34"/>
      <c r="B19" s="35"/>
      <c r="C19" s="34"/>
      <c r="D19" s="36"/>
      <c r="E19" s="37"/>
      <c r="F19" s="37"/>
      <c r="G19" s="362"/>
      <c r="H19" s="181">
        <v>1</v>
      </c>
      <c r="I19" s="181"/>
      <c r="J19" s="181"/>
      <c r="K19" s="181"/>
      <c r="L19" s="181"/>
      <c r="M19" s="181">
        <v>1</v>
      </c>
      <c r="N19" s="181"/>
      <c r="O19" s="181"/>
      <c r="P19" s="181">
        <v>0</v>
      </c>
      <c r="Q19" s="181"/>
      <c r="R19" s="181"/>
      <c r="S19" s="181"/>
      <c r="T19" s="148">
        <f t="shared" si="0"/>
        <v>33</v>
      </c>
      <c r="U19" s="148">
        <v>50.2</v>
      </c>
      <c r="V19" s="222"/>
      <c r="W19" s="222">
        <v>77</v>
      </c>
      <c r="X19" s="148"/>
      <c r="Y19" s="247" t="s">
        <v>143</v>
      </c>
      <c r="Z19" s="148">
        <v>50.1</v>
      </c>
      <c r="AA19" s="148" t="s">
        <v>525</v>
      </c>
      <c r="AB19" s="222" t="s">
        <v>1166</v>
      </c>
      <c r="AC19" s="222">
        <v>51.5</v>
      </c>
      <c r="AD19" s="222">
        <v>133</v>
      </c>
      <c r="AE19" s="222">
        <v>0</v>
      </c>
      <c r="AF19" s="222" t="s">
        <v>1167</v>
      </c>
      <c r="AG19" s="222">
        <v>49.85</v>
      </c>
      <c r="AH19" s="222">
        <v>9</v>
      </c>
      <c r="AI19" s="148"/>
      <c r="AJ19" s="222"/>
      <c r="AK19" s="148">
        <v>50.2</v>
      </c>
      <c r="AL19" s="222"/>
      <c r="AM19" s="222">
        <v>77</v>
      </c>
      <c r="AN19" s="148"/>
      <c r="AO19" s="247" t="s">
        <v>143</v>
      </c>
      <c r="AP19" s="148">
        <v>50.1</v>
      </c>
      <c r="AQ19" s="148" t="s">
        <v>525</v>
      </c>
      <c r="AR19" s="222" t="s">
        <v>1166</v>
      </c>
      <c r="AS19" s="222">
        <v>51.5</v>
      </c>
      <c r="AT19" s="222">
        <v>133</v>
      </c>
      <c r="AU19" s="222">
        <v>0</v>
      </c>
      <c r="AV19" s="222" t="s">
        <v>1167</v>
      </c>
      <c r="AW19" s="222">
        <v>49.85</v>
      </c>
      <c r="AX19" s="222">
        <v>9</v>
      </c>
      <c r="AY19" s="148"/>
      <c r="AZ19" s="222"/>
    </row>
    <row r="20" customFormat="1" ht="17.5" spans="1:54">
      <c r="A20" s="31">
        <f>A4</f>
        <v>608</v>
      </c>
      <c r="B20" s="40" t="s">
        <v>120</v>
      </c>
      <c r="C20" s="31" t="s">
        <v>146</v>
      </c>
      <c r="D20" s="41" t="s">
        <v>109</v>
      </c>
      <c r="E20" s="42" t="s">
        <v>147</v>
      </c>
      <c r="F20" s="42" t="s">
        <v>148</v>
      </c>
      <c r="G20" s="363"/>
      <c r="H20" s="182">
        <v>1</v>
      </c>
      <c r="I20" s="182">
        <v>0</v>
      </c>
      <c r="J20" s="182">
        <v>0</v>
      </c>
      <c r="K20" s="182">
        <v>0</v>
      </c>
      <c r="L20" s="182">
        <v>0</v>
      </c>
      <c r="M20" s="182">
        <v>1</v>
      </c>
      <c r="N20" s="182">
        <v>0</v>
      </c>
      <c r="O20" s="182"/>
      <c r="P20" s="182">
        <v>0</v>
      </c>
      <c r="Q20" s="182">
        <f>R20+S20*2</f>
        <v>0</v>
      </c>
      <c r="R20" s="182">
        <v>0</v>
      </c>
      <c r="S20" s="182">
        <v>0</v>
      </c>
      <c r="T20" s="234">
        <f t="shared" si="0"/>
        <v>33</v>
      </c>
      <c r="U20" s="234">
        <v>50.2</v>
      </c>
      <c r="V20" s="223">
        <v>52</v>
      </c>
      <c r="W20" s="223">
        <v>77</v>
      </c>
      <c r="X20" s="234">
        <v>0</v>
      </c>
      <c r="Y20" s="223">
        <v>310000</v>
      </c>
      <c r="Z20" s="234">
        <v>50.1</v>
      </c>
      <c r="AA20" s="234">
        <v>9</v>
      </c>
      <c r="AB20" s="223">
        <v>49.8</v>
      </c>
      <c r="AC20" s="112">
        <v>51.5</v>
      </c>
      <c r="AD20" s="223">
        <v>133</v>
      </c>
      <c r="AE20" s="223">
        <v>0</v>
      </c>
      <c r="AF20" s="223">
        <v>30000</v>
      </c>
      <c r="AG20" s="223">
        <v>49.85</v>
      </c>
      <c r="AH20" s="223">
        <v>9</v>
      </c>
      <c r="AI20" s="234">
        <v>50.1</v>
      </c>
      <c r="AJ20" s="223">
        <v>49.85</v>
      </c>
      <c r="AK20" s="234">
        <v>50.2</v>
      </c>
      <c r="AL20" s="223">
        <v>52</v>
      </c>
      <c r="AM20" s="223">
        <v>77</v>
      </c>
      <c r="AN20" s="234">
        <v>0</v>
      </c>
      <c r="AO20" s="223">
        <v>310000</v>
      </c>
      <c r="AP20" s="234">
        <v>50.1</v>
      </c>
      <c r="AQ20" s="234">
        <v>9</v>
      </c>
      <c r="AR20" s="223">
        <v>49.8</v>
      </c>
      <c r="AS20" s="223">
        <v>51.5</v>
      </c>
      <c r="AT20" s="223">
        <v>133</v>
      </c>
      <c r="AU20" s="223">
        <v>0</v>
      </c>
      <c r="AV20" s="223">
        <v>30000</v>
      </c>
      <c r="AW20" s="223">
        <v>49.85</v>
      </c>
      <c r="AX20" s="223">
        <v>9</v>
      </c>
      <c r="AY20" s="234">
        <v>50.1</v>
      </c>
      <c r="AZ20" s="223">
        <v>49.85</v>
      </c>
      <c r="BA20" s="112">
        <v>51</v>
      </c>
      <c r="BB20" s="112">
        <v>49</v>
      </c>
    </row>
    <row r="21" s="2" customFormat="1" ht="17.5" spans="1:52">
      <c r="A21" s="34"/>
      <c r="B21" s="35"/>
      <c r="C21" s="34"/>
      <c r="D21" s="36"/>
      <c r="E21" s="37"/>
      <c r="F21" s="37"/>
      <c r="G21" s="362"/>
      <c r="H21" s="181">
        <v>1</v>
      </c>
      <c r="I21" s="181"/>
      <c r="J21" s="181"/>
      <c r="K21" s="181"/>
      <c r="L21" s="181"/>
      <c r="M21" s="181">
        <v>1</v>
      </c>
      <c r="N21" s="181"/>
      <c r="O21" s="181"/>
      <c r="P21" s="181">
        <v>0</v>
      </c>
      <c r="Q21" s="181"/>
      <c r="R21" s="181"/>
      <c r="S21" s="181"/>
      <c r="T21" s="148">
        <f t="shared" si="0"/>
        <v>33</v>
      </c>
      <c r="U21" s="148">
        <v>50.2</v>
      </c>
      <c r="V21" s="222"/>
      <c r="W21" s="222">
        <v>77</v>
      </c>
      <c r="X21" s="148"/>
      <c r="Y21" s="247" t="s">
        <v>143</v>
      </c>
      <c r="Z21" s="148">
        <v>50.1</v>
      </c>
      <c r="AA21" s="148" t="s">
        <v>525</v>
      </c>
      <c r="AB21" s="222">
        <v>49.8</v>
      </c>
      <c r="AC21" s="222">
        <v>51.5</v>
      </c>
      <c r="AD21" s="222">
        <v>133</v>
      </c>
      <c r="AE21" s="222">
        <v>0</v>
      </c>
      <c r="AF21" s="222" t="s">
        <v>1167</v>
      </c>
      <c r="AG21" s="222">
        <v>49.85</v>
      </c>
      <c r="AH21" s="222">
        <v>9</v>
      </c>
      <c r="AI21" s="148"/>
      <c r="AJ21" s="222"/>
      <c r="AK21" s="148">
        <v>50.2</v>
      </c>
      <c r="AL21" s="222"/>
      <c r="AM21" s="222">
        <v>77</v>
      </c>
      <c r="AN21" s="148"/>
      <c r="AO21" s="247" t="s">
        <v>143</v>
      </c>
      <c r="AP21" s="148">
        <v>50.1</v>
      </c>
      <c r="AQ21" s="148" t="s">
        <v>525</v>
      </c>
      <c r="AR21" s="222">
        <v>49.8</v>
      </c>
      <c r="AS21" s="222">
        <v>51.5</v>
      </c>
      <c r="AT21" s="222">
        <v>133</v>
      </c>
      <c r="AU21" s="222">
        <v>0</v>
      </c>
      <c r="AV21" s="222" t="s">
        <v>1167</v>
      </c>
      <c r="AW21" s="222">
        <v>49.85</v>
      </c>
      <c r="AX21" s="222">
        <v>9</v>
      </c>
      <c r="AY21" s="148"/>
      <c r="AZ21" s="222"/>
    </row>
    <row r="22" customFormat="1" ht="17.5" spans="1:54">
      <c r="A22" s="31">
        <f>A4</f>
        <v>608</v>
      </c>
      <c r="B22" s="40" t="s">
        <v>120</v>
      </c>
      <c r="C22" s="31" t="s">
        <v>146</v>
      </c>
      <c r="D22" s="41" t="s">
        <v>120</v>
      </c>
      <c r="E22" s="42" t="s">
        <v>152</v>
      </c>
      <c r="F22" s="42" t="s">
        <v>153</v>
      </c>
      <c r="G22" s="363"/>
      <c r="H22" s="182">
        <v>1</v>
      </c>
      <c r="I22" s="182">
        <v>0</v>
      </c>
      <c r="J22" s="182">
        <v>0</v>
      </c>
      <c r="K22" s="182">
        <v>0</v>
      </c>
      <c r="L22" s="182">
        <v>0</v>
      </c>
      <c r="M22" s="182">
        <v>1</v>
      </c>
      <c r="N22" s="182">
        <v>0</v>
      </c>
      <c r="O22" s="182"/>
      <c r="P22" s="182">
        <v>0</v>
      </c>
      <c r="Q22" s="182">
        <f>R22+S22*2</f>
        <v>0</v>
      </c>
      <c r="R22" s="182">
        <v>0</v>
      </c>
      <c r="S22" s="182">
        <v>0</v>
      </c>
      <c r="T22" s="234">
        <f t="shared" si="0"/>
        <v>33</v>
      </c>
      <c r="U22" s="234">
        <v>50.2</v>
      </c>
      <c r="V22" s="223">
        <v>52</v>
      </c>
      <c r="W22" s="223">
        <v>77</v>
      </c>
      <c r="X22" s="234">
        <v>0</v>
      </c>
      <c r="Y22" s="223">
        <v>310000</v>
      </c>
      <c r="Z22" s="234">
        <v>50.1</v>
      </c>
      <c r="AA22" s="234">
        <v>9</v>
      </c>
      <c r="AB22" s="223">
        <v>49.8</v>
      </c>
      <c r="AC22" s="112">
        <v>51.5</v>
      </c>
      <c r="AD22" s="223">
        <v>133</v>
      </c>
      <c r="AE22" s="223">
        <v>0</v>
      </c>
      <c r="AF22" s="223">
        <v>30000</v>
      </c>
      <c r="AG22" s="223">
        <v>49.85</v>
      </c>
      <c r="AH22" s="223">
        <v>9</v>
      </c>
      <c r="AI22" s="234">
        <v>50.1</v>
      </c>
      <c r="AJ22" s="223">
        <v>49.85</v>
      </c>
      <c r="AK22" s="234">
        <v>50.2</v>
      </c>
      <c r="AL22" s="223">
        <v>52</v>
      </c>
      <c r="AM22" s="223">
        <v>77</v>
      </c>
      <c r="AN22" s="234">
        <v>0</v>
      </c>
      <c r="AO22" s="223">
        <v>310000</v>
      </c>
      <c r="AP22" s="234">
        <v>50.1</v>
      </c>
      <c r="AQ22" s="234">
        <v>9</v>
      </c>
      <c r="AR22" s="223">
        <v>49.8</v>
      </c>
      <c r="AS22" s="223">
        <v>51.5</v>
      </c>
      <c r="AT22" s="223">
        <v>133</v>
      </c>
      <c r="AU22" s="223">
        <v>0</v>
      </c>
      <c r="AV22" s="223">
        <v>30000</v>
      </c>
      <c r="AW22" s="223">
        <v>49.85</v>
      </c>
      <c r="AX22" s="223">
        <v>9</v>
      </c>
      <c r="AY22" s="234">
        <v>50.1</v>
      </c>
      <c r="AZ22" s="223">
        <v>49.85</v>
      </c>
      <c r="BA22" s="112">
        <v>51</v>
      </c>
      <c r="BB22" s="112">
        <v>49</v>
      </c>
    </row>
    <row r="23" s="2" customFormat="1" ht="17.5" spans="1:52">
      <c r="A23" s="34"/>
      <c r="B23" s="35"/>
      <c r="C23" s="34"/>
      <c r="D23" s="36"/>
      <c r="E23" s="37"/>
      <c r="F23" s="37"/>
      <c r="G23" s="362"/>
      <c r="H23" s="181">
        <v>1</v>
      </c>
      <c r="I23" s="181"/>
      <c r="J23" s="181"/>
      <c r="K23" s="181"/>
      <c r="L23" s="181"/>
      <c r="M23" s="181">
        <v>1</v>
      </c>
      <c r="N23" s="181"/>
      <c r="O23" s="181"/>
      <c r="P23" s="181">
        <v>0</v>
      </c>
      <c r="Q23" s="181"/>
      <c r="R23" s="181"/>
      <c r="S23" s="181"/>
      <c r="T23" s="148">
        <f t="shared" si="0"/>
        <v>33</v>
      </c>
      <c r="U23" s="148">
        <v>50.2</v>
      </c>
      <c r="V23" s="222"/>
      <c r="W23" s="222">
        <v>77</v>
      </c>
      <c r="X23" s="148"/>
      <c r="Y23" s="247" t="s">
        <v>143</v>
      </c>
      <c r="Z23" s="148">
        <v>50.1</v>
      </c>
      <c r="AA23" s="148" t="s">
        <v>525</v>
      </c>
      <c r="AB23" s="222">
        <v>49.8</v>
      </c>
      <c r="AC23" s="222">
        <v>51.5</v>
      </c>
      <c r="AD23" s="222">
        <v>133</v>
      </c>
      <c r="AE23" s="222">
        <v>0</v>
      </c>
      <c r="AF23" s="222" t="s">
        <v>1168</v>
      </c>
      <c r="AG23" s="222">
        <v>49.85</v>
      </c>
      <c r="AH23" s="222">
        <v>9</v>
      </c>
      <c r="AI23" s="148"/>
      <c r="AJ23" s="222"/>
      <c r="AK23" s="148">
        <v>50.2</v>
      </c>
      <c r="AL23" s="222"/>
      <c r="AM23" s="222">
        <v>77</v>
      </c>
      <c r="AN23" s="148"/>
      <c r="AO23" s="247" t="s">
        <v>143</v>
      </c>
      <c r="AP23" s="148">
        <v>50.1</v>
      </c>
      <c r="AQ23" s="148" t="s">
        <v>525</v>
      </c>
      <c r="AR23" s="222">
        <v>49.8</v>
      </c>
      <c r="AS23" s="222">
        <v>51.5</v>
      </c>
      <c r="AT23" s="222">
        <v>133</v>
      </c>
      <c r="AU23" s="222">
        <v>0</v>
      </c>
      <c r="AV23" s="222" t="s">
        <v>1168</v>
      </c>
      <c r="AW23" s="222">
        <v>49.85</v>
      </c>
      <c r="AX23" s="222">
        <v>9</v>
      </c>
      <c r="AY23" s="148"/>
      <c r="AZ23" s="222"/>
    </row>
    <row r="24" customFormat="1" ht="17.5" spans="1:54">
      <c r="A24" s="31">
        <f>A4</f>
        <v>608</v>
      </c>
      <c r="B24" s="40" t="s">
        <v>120</v>
      </c>
      <c r="C24" s="31" t="s">
        <v>146</v>
      </c>
      <c r="D24" s="41" t="s">
        <v>126</v>
      </c>
      <c r="E24" s="42" t="s">
        <v>154</v>
      </c>
      <c r="F24" s="42" t="s">
        <v>155</v>
      </c>
      <c r="G24" s="363"/>
      <c r="H24" s="182">
        <v>1</v>
      </c>
      <c r="I24" s="182">
        <v>0</v>
      </c>
      <c r="J24" s="182">
        <v>0</v>
      </c>
      <c r="K24" s="182">
        <v>0</v>
      </c>
      <c r="L24" s="182">
        <v>0</v>
      </c>
      <c r="M24" s="182">
        <v>1</v>
      </c>
      <c r="N24" s="182">
        <v>0</v>
      </c>
      <c r="O24" s="182"/>
      <c r="P24" s="182">
        <v>0</v>
      </c>
      <c r="Q24" s="182">
        <f t="shared" ref="Q24:Q26" si="1">R24+S24*2</f>
        <v>0</v>
      </c>
      <c r="R24" s="182">
        <v>0</v>
      </c>
      <c r="S24" s="182">
        <v>0</v>
      </c>
      <c r="T24" s="234">
        <f t="shared" si="0"/>
        <v>33</v>
      </c>
      <c r="U24" s="234">
        <v>50.2</v>
      </c>
      <c r="V24" s="223">
        <v>52</v>
      </c>
      <c r="W24" s="223">
        <v>77</v>
      </c>
      <c r="X24" s="234">
        <v>0</v>
      </c>
      <c r="Y24" s="223">
        <v>310000</v>
      </c>
      <c r="Z24" s="234">
        <v>50.1</v>
      </c>
      <c r="AA24" s="234">
        <v>9</v>
      </c>
      <c r="AB24" s="223">
        <v>49.8</v>
      </c>
      <c r="AC24" s="112">
        <v>51.5</v>
      </c>
      <c r="AD24" s="223">
        <v>133</v>
      </c>
      <c r="AE24" s="223">
        <v>0</v>
      </c>
      <c r="AF24" s="223">
        <v>30000</v>
      </c>
      <c r="AG24" s="223">
        <v>49.85</v>
      </c>
      <c r="AH24" s="223">
        <v>9</v>
      </c>
      <c r="AI24" s="234">
        <v>50.1</v>
      </c>
      <c r="AJ24" s="223">
        <v>49.85</v>
      </c>
      <c r="AK24" s="234">
        <v>50.2</v>
      </c>
      <c r="AL24" s="223">
        <v>52</v>
      </c>
      <c r="AM24" s="223">
        <v>77</v>
      </c>
      <c r="AN24" s="234">
        <v>0</v>
      </c>
      <c r="AO24" s="223">
        <v>310000</v>
      </c>
      <c r="AP24" s="234">
        <v>50.1</v>
      </c>
      <c r="AQ24" s="234">
        <v>9</v>
      </c>
      <c r="AR24" s="223">
        <v>49.8</v>
      </c>
      <c r="AS24" s="223">
        <v>51.5</v>
      </c>
      <c r="AT24" s="223">
        <v>133</v>
      </c>
      <c r="AU24" s="223">
        <v>0</v>
      </c>
      <c r="AV24" s="223">
        <v>30000</v>
      </c>
      <c r="AW24" s="223">
        <v>49.85</v>
      </c>
      <c r="AX24" s="223">
        <v>9</v>
      </c>
      <c r="AY24" s="234">
        <v>50.1</v>
      </c>
      <c r="AZ24" s="223">
        <v>49.85</v>
      </c>
      <c r="BA24" s="112">
        <v>51</v>
      </c>
      <c r="BB24" s="112">
        <v>49</v>
      </c>
    </row>
    <row r="25" s="2" customFormat="1" ht="17.5" spans="1:52">
      <c r="A25" s="34"/>
      <c r="B25" s="35"/>
      <c r="C25" s="34"/>
      <c r="D25" s="36"/>
      <c r="E25" s="37"/>
      <c r="F25" s="37"/>
      <c r="G25" s="362"/>
      <c r="H25" s="181">
        <v>1</v>
      </c>
      <c r="I25" s="181"/>
      <c r="J25" s="181"/>
      <c r="K25" s="181"/>
      <c r="L25" s="181"/>
      <c r="M25" s="181">
        <v>1</v>
      </c>
      <c r="N25" s="181"/>
      <c r="O25" s="181"/>
      <c r="P25" s="181">
        <v>0</v>
      </c>
      <c r="Q25" s="181"/>
      <c r="R25" s="181"/>
      <c r="S25" s="181"/>
      <c r="T25" s="148">
        <f t="shared" si="0"/>
        <v>33</v>
      </c>
      <c r="U25" s="148">
        <v>50.2</v>
      </c>
      <c r="V25" s="222"/>
      <c r="W25" s="222">
        <v>77</v>
      </c>
      <c r="X25" s="148"/>
      <c r="Y25" s="247" t="s">
        <v>143</v>
      </c>
      <c r="Z25" s="148">
        <v>50.1</v>
      </c>
      <c r="AA25" s="148" t="s">
        <v>525</v>
      </c>
      <c r="AB25" s="222">
        <v>49.8</v>
      </c>
      <c r="AC25" s="222">
        <v>51.5</v>
      </c>
      <c r="AD25" s="222">
        <v>133</v>
      </c>
      <c r="AE25" s="222">
        <v>0</v>
      </c>
      <c r="AF25" s="222" t="s">
        <v>1168</v>
      </c>
      <c r="AG25" s="222">
        <v>49.85</v>
      </c>
      <c r="AH25" s="222">
        <v>9</v>
      </c>
      <c r="AI25" s="148"/>
      <c r="AJ25" s="222"/>
      <c r="AK25" s="148">
        <v>50.2</v>
      </c>
      <c r="AL25" s="222"/>
      <c r="AM25" s="222">
        <v>77</v>
      </c>
      <c r="AN25" s="148"/>
      <c r="AO25" s="247" t="s">
        <v>143</v>
      </c>
      <c r="AP25" s="148">
        <v>50.1</v>
      </c>
      <c r="AQ25" s="148" t="s">
        <v>525</v>
      </c>
      <c r="AR25" s="222">
        <v>49.8</v>
      </c>
      <c r="AS25" s="222">
        <v>51.5</v>
      </c>
      <c r="AT25" s="222">
        <v>133</v>
      </c>
      <c r="AU25" s="222">
        <v>0</v>
      </c>
      <c r="AV25" s="222" t="s">
        <v>1168</v>
      </c>
      <c r="AW25" s="222">
        <v>49.85</v>
      </c>
      <c r="AX25" s="222">
        <v>9</v>
      </c>
      <c r="AY25" s="148"/>
      <c r="AZ25" s="222"/>
    </row>
    <row r="26" customFormat="1" ht="17.5" spans="1:54">
      <c r="A26" s="31">
        <f>A4</f>
        <v>608</v>
      </c>
      <c r="B26" s="40" t="s">
        <v>120</v>
      </c>
      <c r="C26" s="31" t="s">
        <v>146</v>
      </c>
      <c r="D26" s="41" t="s">
        <v>129</v>
      </c>
      <c r="E26" s="42" t="s">
        <v>156</v>
      </c>
      <c r="F26" s="42" t="s">
        <v>157</v>
      </c>
      <c r="G26" s="363"/>
      <c r="H26" s="182">
        <v>1</v>
      </c>
      <c r="I26" s="182">
        <v>0</v>
      </c>
      <c r="J26" s="182">
        <v>0</v>
      </c>
      <c r="K26" s="182">
        <v>0</v>
      </c>
      <c r="L26" s="182">
        <v>0</v>
      </c>
      <c r="M26" s="182">
        <v>1</v>
      </c>
      <c r="N26" s="182">
        <v>0</v>
      </c>
      <c r="O26" s="182"/>
      <c r="P26" s="182">
        <v>0</v>
      </c>
      <c r="Q26" s="182">
        <f t="shared" si="1"/>
        <v>0</v>
      </c>
      <c r="R26" s="182">
        <v>0</v>
      </c>
      <c r="S26" s="182">
        <v>0</v>
      </c>
      <c r="T26" s="234">
        <f t="shared" si="0"/>
        <v>33</v>
      </c>
      <c r="U26" s="234">
        <v>50.2</v>
      </c>
      <c r="V26" s="223">
        <v>52</v>
      </c>
      <c r="W26" s="223">
        <v>77</v>
      </c>
      <c r="X26" s="234">
        <v>0</v>
      </c>
      <c r="Y26" s="223">
        <v>310000</v>
      </c>
      <c r="Z26" s="234">
        <v>50.1</v>
      </c>
      <c r="AA26" s="234">
        <v>9</v>
      </c>
      <c r="AB26" s="223">
        <v>49.8</v>
      </c>
      <c r="AC26" s="223">
        <v>51.5</v>
      </c>
      <c r="AD26" s="223">
        <v>133</v>
      </c>
      <c r="AE26" s="223">
        <v>0</v>
      </c>
      <c r="AF26" s="223">
        <v>30000</v>
      </c>
      <c r="AG26" s="223">
        <v>49.85</v>
      </c>
      <c r="AH26" s="223">
        <v>9</v>
      </c>
      <c r="AI26" s="234">
        <v>50.1</v>
      </c>
      <c r="AJ26" s="223">
        <v>49.85</v>
      </c>
      <c r="AK26" s="234">
        <v>50.2</v>
      </c>
      <c r="AL26" s="223">
        <v>52</v>
      </c>
      <c r="AM26" s="223">
        <v>77</v>
      </c>
      <c r="AN26" s="234">
        <v>0</v>
      </c>
      <c r="AO26" s="223">
        <v>310000</v>
      </c>
      <c r="AP26" s="234">
        <v>50.1</v>
      </c>
      <c r="AQ26" s="234">
        <v>9</v>
      </c>
      <c r="AR26" s="223">
        <v>49.8</v>
      </c>
      <c r="AS26" s="223">
        <v>51.5</v>
      </c>
      <c r="AT26" s="223">
        <v>133</v>
      </c>
      <c r="AU26" s="223">
        <v>0</v>
      </c>
      <c r="AV26" s="223">
        <v>30000</v>
      </c>
      <c r="AW26" s="223">
        <v>49.85</v>
      </c>
      <c r="AX26" s="223">
        <v>9</v>
      </c>
      <c r="AY26" s="234">
        <v>50.1</v>
      </c>
      <c r="AZ26" s="223">
        <v>49.85</v>
      </c>
      <c r="BA26" s="112">
        <v>51</v>
      </c>
      <c r="BB26" s="112">
        <v>49</v>
      </c>
    </row>
    <row r="27" s="3" customFormat="1" ht="17.5" spans="1:54">
      <c r="A27" s="45"/>
      <c r="B27" s="35"/>
      <c r="C27" s="34"/>
      <c r="D27" s="36"/>
      <c r="E27" s="37"/>
      <c r="F27" s="37"/>
      <c r="G27" s="362"/>
      <c r="H27" s="181">
        <v>1</v>
      </c>
      <c r="I27" s="181"/>
      <c r="J27" s="181"/>
      <c r="K27" s="181"/>
      <c r="L27" s="181"/>
      <c r="M27" s="181">
        <v>1</v>
      </c>
      <c r="N27" s="181"/>
      <c r="O27" s="181"/>
      <c r="P27" s="181">
        <v>0</v>
      </c>
      <c r="Q27" s="181"/>
      <c r="R27" s="181"/>
      <c r="S27" s="181"/>
      <c r="T27" s="148">
        <f t="shared" si="0"/>
        <v>33</v>
      </c>
      <c r="U27" s="148">
        <v>50.2</v>
      </c>
      <c r="V27" s="222"/>
      <c r="W27" s="222">
        <v>77</v>
      </c>
      <c r="X27" s="148"/>
      <c r="Y27" s="247" t="s">
        <v>143</v>
      </c>
      <c r="Z27" s="148">
        <v>50.1</v>
      </c>
      <c r="AA27" s="148" t="s">
        <v>525</v>
      </c>
      <c r="AB27" s="222">
        <v>49.8</v>
      </c>
      <c r="AC27" s="222">
        <v>51.5</v>
      </c>
      <c r="AD27" s="222">
        <v>133</v>
      </c>
      <c r="AE27" s="222">
        <v>0</v>
      </c>
      <c r="AF27" s="222" t="s">
        <v>1167</v>
      </c>
      <c r="AG27" s="222">
        <v>49.85</v>
      </c>
      <c r="AH27" s="222">
        <v>9</v>
      </c>
      <c r="AI27" s="148"/>
      <c r="AJ27" s="222"/>
      <c r="AK27" s="148">
        <v>50.2</v>
      </c>
      <c r="AL27" s="222"/>
      <c r="AM27" s="222">
        <v>77</v>
      </c>
      <c r="AN27" s="148"/>
      <c r="AO27" s="247" t="s">
        <v>143</v>
      </c>
      <c r="AP27" s="148">
        <v>50.1</v>
      </c>
      <c r="AQ27" s="148" t="s">
        <v>525</v>
      </c>
      <c r="AR27" s="222">
        <v>49.8</v>
      </c>
      <c r="AS27" s="222">
        <v>51.5</v>
      </c>
      <c r="AT27" s="222">
        <v>133</v>
      </c>
      <c r="AU27" s="222">
        <v>0</v>
      </c>
      <c r="AV27" s="222" t="s">
        <v>1167</v>
      </c>
      <c r="AW27" s="222">
        <v>49.85</v>
      </c>
      <c r="AX27" s="222">
        <v>9</v>
      </c>
      <c r="AY27" s="148"/>
      <c r="AZ27" s="222"/>
      <c r="BA27" s="2"/>
      <c r="BB27" s="2"/>
    </row>
    <row r="28" customFormat="1" ht="17.5" spans="1:54">
      <c r="A28" s="57">
        <f>A6</f>
        <v>608</v>
      </c>
      <c r="B28" s="58" t="s">
        <v>120</v>
      </c>
      <c r="C28" s="59" t="s">
        <v>146</v>
      </c>
      <c r="D28" s="60" t="s">
        <v>132</v>
      </c>
      <c r="E28" s="61" t="s">
        <v>158</v>
      </c>
      <c r="F28" s="61" t="s">
        <v>159</v>
      </c>
      <c r="G28" s="363"/>
      <c r="H28" s="182">
        <v>1</v>
      </c>
      <c r="I28" s="182">
        <v>0</v>
      </c>
      <c r="J28" s="182">
        <v>0</v>
      </c>
      <c r="K28" s="182">
        <v>0</v>
      </c>
      <c r="L28" s="182">
        <v>0</v>
      </c>
      <c r="M28" s="182">
        <v>1</v>
      </c>
      <c r="N28" s="182">
        <v>0</v>
      </c>
      <c r="O28" s="182"/>
      <c r="P28" s="182">
        <v>0</v>
      </c>
      <c r="Q28" s="182">
        <f>R28+S28*2</f>
        <v>0</v>
      </c>
      <c r="R28" s="182">
        <v>0</v>
      </c>
      <c r="S28" s="182">
        <v>0</v>
      </c>
      <c r="T28" s="234">
        <f t="shared" si="0"/>
        <v>33</v>
      </c>
      <c r="U28" s="234">
        <v>50.2</v>
      </c>
      <c r="V28" s="223">
        <v>52</v>
      </c>
      <c r="W28" s="223">
        <v>77</v>
      </c>
      <c r="X28" s="234">
        <v>0</v>
      </c>
      <c r="Y28" s="223">
        <v>310000</v>
      </c>
      <c r="Z28" s="234">
        <v>50.1</v>
      </c>
      <c r="AA28" s="234">
        <v>9</v>
      </c>
      <c r="AB28" s="223">
        <v>49.8</v>
      </c>
      <c r="AC28" s="112">
        <v>51.5</v>
      </c>
      <c r="AD28" s="223">
        <v>133</v>
      </c>
      <c r="AE28" s="223">
        <v>0</v>
      </c>
      <c r="AF28" s="223">
        <v>30000</v>
      </c>
      <c r="AG28" s="223">
        <v>49.85</v>
      </c>
      <c r="AH28" s="223">
        <v>9</v>
      </c>
      <c r="AI28" s="234">
        <v>50.1</v>
      </c>
      <c r="AJ28" s="223">
        <v>49.85</v>
      </c>
      <c r="AK28" s="234">
        <v>50.2</v>
      </c>
      <c r="AL28" s="223">
        <v>52</v>
      </c>
      <c r="AM28" s="223">
        <v>77</v>
      </c>
      <c r="AN28" s="234">
        <v>0</v>
      </c>
      <c r="AO28" s="223">
        <v>310000</v>
      </c>
      <c r="AP28" s="234">
        <v>50.1</v>
      </c>
      <c r="AQ28" s="234">
        <v>9</v>
      </c>
      <c r="AR28" s="223">
        <v>49.8</v>
      </c>
      <c r="AS28" s="223">
        <v>51.5</v>
      </c>
      <c r="AT28" s="223">
        <v>133</v>
      </c>
      <c r="AU28" s="223">
        <v>0</v>
      </c>
      <c r="AV28" s="223">
        <v>30000</v>
      </c>
      <c r="AW28" s="223">
        <v>49.85</v>
      </c>
      <c r="AX28" s="223">
        <v>9</v>
      </c>
      <c r="AY28" s="234">
        <v>50.1</v>
      </c>
      <c r="AZ28" s="223">
        <v>49.85</v>
      </c>
      <c r="BA28" s="112">
        <v>51</v>
      </c>
      <c r="BB28" s="112">
        <v>49</v>
      </c>
    </row>
    <row r="29" s="3" customFormat="1" ht="17.5" spans="1:54">
      <c r="A29" s="34"/>
      <c r="B29" s="35"/>
      <c r="C29" s="34"/>
      <c r="D29" s="36"/>
      <c r="E29" s="37"/>
      <c r="F29" s="37"/>
      <c r="G29" s="362"/>
      <c r="H29" s="181">
        <v>1</v>
      </c>
      <c r="I29" s="181"/>
      <c r="J29" s="181"/>
      <c r="K29" s="181"/>
      <c r="L29" s="181"/>
      <c r="M29" s="181">
        <v>1</v>
      </c>
      <c r="N29" s="181"/>
      <c r="O29" s="181"/>
      <c r="P29" s="181">
        <v>0</v>
      </c>
      <c r="Q29" s="181"/>
      <c r="R29" s="181"/>
      <c r="S29" s="181"/>
      <c r="T29" s="148">
        <f t="shared" si="0"/>
        <v>33</v>
      </c>
      <c r="U29" s="148">
        <v>50.2</v>
      </c>
      <c r="V29" s="222"/>
      <c r="W29" s="222">
        <v>77</v>
      </c>
      <c r="X29" s="148"/>
      <c r="Y29" s="247" t="s">
        <v>143</v>
      </c>
      <c r="Z29" s="148">
        <v>50.1</v>
      </c>
      <c r="AA29" s="148" t="s">
        <v>525</v>
      </c>
      <c r="AB29" s="222">
        <v>49.8</v>
      </c>
      <c r="AC29" s="222">
        <v>51.5</v>
      </c>
      <c r="AD29" s="222">
        <v>133</v>
      </c>
      <c r="AE29" s="222">
        <v>0</v>
      </c>
      <c r="AF29" s="222" t="s">
        <v>1167</v>
      </c>
      <c r="AG29" s="222">
        <v>49.85</v>
      </c>
      <c r="AH29" s="222">
        <v>9</v>
      </c>
      <c r="AI29" s="148"/>
      <c r="AJ29" s="222"/>
      <c r="AK29" s="148">
        <v>50.2</v>
      </c>
      <c r="AL29" s="222"/>
      <c r="AM29" s="222">
        <v>77</v>
      </c>
      <c r="AN29" s="148"/>
      <c r="AO29" s="247" t="s">
        <v>143</v>
      </c>
      <c r="AP29" s="148">
        <v>50.1</v>
      </c>
      <c r="AQ29" s="148" t="s">
        <v>525</v>
      </c>
      <c r="AR29" s="222">
        <v>49.8</v>
      </c>
      <c r="AS29" s="222">
        <v>51.5</v>
      </c>
      <c r="AT29" s="222">
        <v>133</v>
      </c>
      <c r="AU29" s="222">
        <v>0</v>
      </c>
      <c r="AV29" s="222" t="s">
        <v>1167</v>
      </c>
      <c r="AW29" s="222">
        <v>49.85</v>
      </c>
      <c r="AX29" s="222">
        <v>9</v>
      </c>
      <c r="AY29" s="148"/>
      <c r="AZ29" s="222"/>
      <c r="BA29" s="2"/>
      <c r="BB29" s="2"/>
    </row>
    <row r="30" s="5" customFormat="1" ht="17.5" spans="1:54">
      <c r="A30" s="59">
        <f>A6</f>
        <v>608</v>
      </c>
      <c r="B30" s="58" t="s">
        <v>120</v>
      </c>
      <c r="C30" s="59" t="s">
        <v>146</v>
      </c>
      <c r="D30" s="60" t="s">
        <v>135</v>
      </c>
      <c r="E30" s="61" t="s">
        <v>160</v>
      </c>
      <c r="F30" s="61" t="s">
        <v>161</v>
      </c>
      <c r="G30" s="363"/>
      <c r="H30" s="182">
        <v>1</v>
      </c>
      <c r="I30" s="182">
        <v>0</v>
      </c>
      <c r="J30" s="182">
        <v>0</v>
      </c>
      <c r="K30" s="182">
        <v>0</v>
      </c>
      <c r="L30" s="182">
        <v>0</v>
      </c>
      <c r="M30" s="182">
        <v>1</v>
      </c>
      <c r="N30" s="182">
        <v>0</v>
      </c>
      <c r="O30" s="182"/>
      <c r="P30" s="182">
        <v>0</v>
      </c>
      <c r="Q30" s="182">
        <f>R30+S30*2</f>
        <v>0</v>
      </c>
      <c r="R30" s="182">
        <v>0</v>
      </c>
      <c r="S30" s="182">
        <v>0</v>
      </c>
      <c r="T30" s="234">
        <f t="shared" si="0"/>
        <v>33</v>
      </c>
      <c r="U30" s="234">
        <v>50.2</v>
      </c>
      <c r="V30" s="223">
        <v>52</v>
      </c>
      <c r="W30" s="223">
        <v>77</v>
      </c>
      <c r="X30" s="234">
        <v>0</v>
      </c>
      <c r="Y30" s="223">
        <v>310000</v>
      </c>
      <c r="Z30" s="234">
        <v>50.1</v>
      </c>
      <c r="AA30" s="234">
        <v>9</v>
      </c>
      <c r="AB30" s="223">
        <v>49.8</v>
      </c>
      <c r="AC30" s="112">
        <v>51.5</v>
      </c>
      <c r="AD30" s="223">
        <v>133</v>
      </c>
      <c r="AE30" s="223">
        <v>0</v>
      </c>
      <c r="AF30" s="223">
        <v>30000</v>
      </c>
      <c r="AG30" s="223">
        <v>49.85</v>
      </c>
      <c r="AH30" s="223">
        <v>9</v>
      </c>
      <c r="AI30" s="234">
        <v>50.1</v>
      </c>
      <c r="AJ30" s="223">
        <v>49.85</v>
      </c>
      <c r="AK30" s="234">
        <v>50.2</v>
      </c>
      <c r="AL30" s="223">
        <v>52</v>
      </c>
      <c r="AM30" s="223">
        <v>77</v>
      </c>
      <c r="AN30" s="234">
        <v>0</v>
      </c>
      <c r="AO30" s="223">
        <v>310000</v>
      </c>
      <c r="AP30" s="234">
        <v>50.1</v>
      </c>
      <c r="AQ30" s="234">
        <v>9</v>
      </c>
      <c r="AR30" s="223">
        <v>49.8</v>
      </c>
      <c r="AS30" s="223">
        <v>51.5</v>
      </c>
      <c r="AT30" s="223">
        <v>133</v>
      </c>
      <c r="AU30" s="223">
        <v>0</v>
      </c>
      <c r="AV30" s="223">
        <v>30000</v>
      </c>
      <c r="AW30" s="223">
        <v>49.85</v>
      </c>
      <c r="AX30" s="223">
        <v>9</v>
      </c>
      <c r="AY30" s="234">
        <v>50.1</v>
      </c>
      <c r="AZ30" s="223">
        <v>49.85</v>
      </c>
      <c r="BA30" s="112">
        <v>51</v>
      </c>
      <c r="BB30" s="112">
        <v>49</v>
      </c>
    </row>
    <row r="31" s="2" customFormat="1" ht="17.5" spans="1:52">
      <c r="A31" s="34"/>
      <c r="B31" s="35"/>
      <c r="C31" s="34"/>
      <c r="D31" s="36"/>
      <c r="E31" s="37" t="s">
        <v>162</v>
      </c>
      <c r="F31" s="37" t="s">
        <v>163</v>
      </c>
      <c r="G31" s="362"/>
      <c r="H31" s="181">
        <v>1</v>
      </c>
      <c r="I31" s="181">
        <v>1</v>
      </c>
      <c r="J31" s="181">
        <v>0</v>
      </c>
      <c r="K31" s="181">
        <v>0</v>
      </c>
      <c r="L31" s="181">
        <v>0</v>
      </c>
      <c r="M31" s="181">
        <v>0</v>
      </c>
      <c r="N31" s="181">
        <v>1</v>
      </c>
      <c r="O31" s="181"/>
      <c r="P31" s="181">
        <v>0</v>
      </c>
      <c r="Q31" s="181">
        <f>R31+S31*2</f>
        <v>1</v>
      </c>
      <c r="R31" s="181">
        <v>1</v>
      </c>
      <c r="S31" s="181">
        <v>0</v>
      </c>
      <c r="T31" s="148">
        <f t="shared" si="0"/>
        <v>4163</v>
      </c>
      <c r="U31" s="148">
        <v>50.25</v>
      </c>
      <c r="V31" s="222">
        <v>52</v>
      </c>
      <c r="W31" s="148" t="s">
        <v>1169</v>
      </c>
      <c r="X31" s="148">
        <v>0</v>
      </c>
      <c r="Y31" s="222" t="s">
        <v>1170</v>
      </c>
      <c r="Z31" s="148">
        <v>50.15</v>
      </c>
      <c r="AA31" s="148">
        <v>16.67</v>
      </c>
      <c r="AB31" s="222">
        <v>49.75</v>
      </c>
      <c r="AC31" s="222">
        <v>48</v>
      </c>
      <c r="AD31" s="222" t="s">
        <v>181</v>
      </c>
      <c r="AE31" s="222">
        <v>0</v>
      </c>
      <c r="AF31" s="222" t="s">
        <v>1170</v>
      </c>
      <c r="AG31" s="222">
        <v>49.85</v>
      </c>
      <c r="AH31" s="222">
        <v>16.67</v>
      </c>
      <c r="AI31" s="148">
        <v>50.15</v>
      </c>
      <c r="AJ31" s="222">
        <v>49.85</v>
      </c>
      <c r="AK31" s="148">
        <v>50.25</v>
      </c>
      <c r="AL31" s="222">
        <v>52</v>
      </c>
      <c r="AM31" s="222" t="s">
        <v>181</v>
      </c>
      <c r="AN31" s="148">
        <v>0</v>
      </c>
      <c r="AO31" s="222" t="s">
        <v>1170</v>
      </c>
      <c r="AP31" s="148">
        <v>50.15</v>
      </c>
      <c r="AQ31" s="148">
        <v>16.67</v>
      </c>
      <c r="AR31" s="222">
        <v>49.75</v>
      </c>
      <c r="AS31" s="222">
        <v>48</v>
      </c>
      <c r="AT31" s="222" t="s">
        <v>181</v>
      </c>
      <c r="AU31" s="222">
        <v>0</v>
      </c>
      <c r="AV31" s="222" t="s">
        <v>1170</v>
      </c>
      <c r="AW31" s="222">
        <v>49.85</v>
      </c>
      <c r="AX31" s="222">
        <v>16.67</v>
      </c>
      <c r="AY31" s="148">
        <v>50.15</v>
      </c>
      <c r="AZ31" s="222">
        <v>49.85</v>
      </c>
    </row>
    <row r="32" s="16" customFormat="1" ht="17.5" spans="1:54">
      <c r="A32" s="31">
        <f>A26</f>
        <v>608</v>
      </c>
      <c r="B32" s="40" t="s">
        <v>126</v>
      </c>
      <c r="C32" s="31" t="s">
        <v>164</v>
      </c>
      <c r="D32" s="41" t="s">
        <v>109</v>
      </c>
      <c r="E32" s="42" t="s">
        <v>165</v>
      </c>
      <c r="F32" s="42" t="s">
        <v>163</v>
      </c>
      <c r="G32" s="1"/>
      <c r="H32" s="182">
        <v>1</v>
      </c>
      <c r="I32" s="182">
        <v>1</v>
      </c>
      <c r="J32" s="182">
        <v>0</v>
      </c>
      <c r="K32" s="182">
        <v>0</v>
      </c>
      <c r="L32" s="182">
        <v>0</v>
      </c>
      <c r="M32" s="182">
        <v>0</v>
      </c>
      <c r="N32" s="182">
        <v>1</v>
      </c>
      <c r="O32" s="182"/>
      <c r="P32" s="182">
        <v>0</v>
      </c>
      <c r="Q32" s="182">
        <v>1</v>
      </c>
      <c r="R32" s="182">
        <v>1</v>
      </c>
      <c r="S32" s="182">
        <v>0</v>
      </c>
      <c r="T32" s="234">
        <f t="shared" si="0"/>
        <v>4163</v>
      </c>
      <c r="U32" s="195">
        <v>50.25</v>
      </c>
      <c r="V32" s="171">
        <v>52</v>
      </c>
      <c r="W32" s="195">
        <v>0</v>
      </c>
      <c r="X32" s="195">
        <v>0</v>
      </c>
      <c r="Y32" s="171">
        <v>610000</v>
      </c>
      <c r="Z32" s="195">
        <v>50.15</v>
      </c>
      <c r="AA32" s="391">
        <v>17</v>
      </c>
      <c r="AB32" s="171">
        <v>49.75</v>
      </c>
      <c r="AC32" s="171">
        <v>48</v>
      </c>
      <c r="AD32" s="171">
        <v>57</v>
      </c>
      <c r="AE32" s="171">
        <v>0</v>
      </c>
      <c r="AF32" s="171">
        <v>30000</v>
      </c>
      <c r="AG32" s="171">
        <v>49.85</v>
      </c>
      <c r="AH32" s="171">
        <v>17</v>
      </c>
      <c r="AI32" s="195">
        <v>50.15</v>
      </c>
      <c r="AJ32" s="171">
        <v>49.85</v>
      </c>
      <c r="AK32" s="195">
        <v>50.25</v>
      </c>
      <c r="AL32" s="171">
        <v>52</v>
      </c>
      <c r="AM32" s="171">
        <v>40</v>
      </c>
      <c r="AN32" s="195">
        <v>0</v>
      </c>
      <c r="AO32" s="171">
        <v>610000</v>
      </c>
      <c r="AP32" s="195">
        <v>50.15</v>
      </c>
      <c r="AQ32" s="391">
        <v>17</v>
      </c>
      <c r="AR32" s="171">
        <v>49.75</v>
      </c>
      <c r="AS32" s="171">
        <v>48</v>
      </c>
      <c r="AT32" s="171">
        <v>57</v>
      </c>
      <c r="AU32" s="171">
        <v>0</v>
      </c>
      <c r="AV32" s="171">
        <v>30000</v>
      </c>
      <c r="AW32" s="171">
        <v>49.85</v>
      </c>
      <c r="AX32" s="171">
        <v>17</v>
      </c>
      <c r="AY32" s="195">
        <v>50.15</v>
      </c>
      <c r="AZ32" s="171">
        <v>49.85</v>
      </c>
      <c r="BA32" s="243">
        <v>50.75</v>
      </c>
      <c r="BB32" s="243">
        <v>49</v>
      </c>
    </row>
    <row r="33" s="2" customFormat="1" ht="17.5" spans="1:52">
      <c r="A33" s="34"/>
      <c r="B33" s="35"/>
      <c r="C33" s="34"/>
      <c r="D33" s="36"/>
      <c r="E33" s="37" t="s">
        <v>162</v>
      </c>
      <c r="F33" s="37" t="s">
        <v>181</v>
      </c>
      <c r="G33" s="362"/>
      <c r="H33" s="181">
        <v>1</v>
      </c>
      <c r="I33" s="181">
        <v>1</v>
      </c>
      <c r="J33" s="181">
        <v>0</v>
      </c>
      <c r="K33" s="181">
        <v>0</v>
      </c>
      <c r="L33" s="181">
        <v>0</v>
      </c>
      <c r="M33" s="181">
        <v>0</v>
      </c>
      <c r="N33" s="181">
        <v>1</v>
      </c>
      <c r="O33" s="181"/>
      <c r="P33" s="181">
        <v>0</v>
      </c>
      <c r="Q33" s="181">
        <f>R33+S33*2</f>
        <v>1</v>
      </c>
      <c r="R33" s="181">
        <v>1</v>
      </c>
      <c r="S33" s="181">
        <v>0</v>
      </c>
      <c r="T33" s="148">
        <f t="shared" si="0"/>
        <v>4163</v>
      </c>
      <c r="U33" s="148">
        <v>50.15</v>
      </c>
      <c r="V33" s="222">
        <v>52</v>
      </c>
      <c r="W33" s="222" t="s">
        <v>181</v>
      </c>
      <c r="X33" s="148">
        <v>0</v>
      </c>
      <c r="Y33" s="222" t="s">
        <v>1170</v>
      </c>
      <c r="Z33" s="148">
        <v>50.15</v>
      </c>
      <c r="AA33" s="148">
        <v>16.67</v>
      </c>
      <c r="AB33" s="222">
        <v>49.85</v>
      </c>
      <c r="AC33" s="222">
        <v>48</v>
      </c>
      <c r="AD33" s="222" t="s">
        <v>181</v>
      </c>
      <c r="AE33" s="222">
        <v>0</v>
      </c>
      <c r="AF33" s="222" t="s">
        <v>1170</v>
      </c>
      <c r="AG33" s="222">
        <v>49.85</v>
      </c>
      <c r="AH33" s="222">
        <v>16.67</v>
      </c>
      <c r="AI33" s="148">
        <v>50.15</v>
      </c>
      <c r="AJ33" s="222">
        <v>49.85</v>
      </c>
      <c r="AK33" s="148">
        <v>50.15</v>
      </c>
      <c r="AL33" s="222">
        <v>52</v>
      </c>
      <c r="AM33" s="222" t="s">
        <v>181</v>
      </c>
      <c r="AN33" s="148">
        <v>0</v>
      </c>
      <c r="AO33" s="222" t="s">
        <v>1170</v>
      </c>
      <c r="AP33" s="148">
        <v>50.15</v>
      </c>
      <c r="AQ33" s="148">
        <v>16.67</v>
      </c>
      <c r="AR33" s="222">
        <v>49.85</v>
      </c>
      <c r="AS33" s="222">
        <v>48</v>
      </c>
      <c r="AT33" s="222" t="s">
        <v>181</v>
      </c>
      <c r="AU33" s="222">
        <v>0</v>
      </c>
      <c r="AV33" s="222" t="s">
        <v>1170</v>
      </c>
      <c r="AW33" s="222">
        <v>49.85</v>
      </c>
      <c r="AX33" s="222">
        <v>16.67</v>
      </c>
      <c r="AY33" s="148">
        <v>50.15</v>
      </c>
      <c r="AZ33" s="222">
        <v>49.85</v>
      </c>
    </row>
    <row r="34" s="16" customFormat="1" ht="17.5" spans="1:54">
      <c r="A34" s="31">
        <f>A32</f>
        <v>608</v>
      </c>
      <c r="B34" s="40" t="s">
        <v>126</v>
      </c>
      <c r="C34" s="31" t="s">
        <v>164</v>
      </c>
      <c r="D34" s="41" t="s">
        <v>166</v>
      </c>
      <c r="E34" s="42" t="s">
        <v>167</v>
      </c>
      <c r="F34" s="42" t="s">
        <v>168</v>
      </c>
      <c r="G34" s="1"/>
      <c r="H34" s="182">
        <v>1</v>
      </c>
      <c r="I34" s="182">
        <v>1</v>
      </c>
      <c r="J34" s="182">
        <v>0</v>
      </c>
      <c r="K34" s="182">
        <v>0</v>
      </c>
      <c r="L34" s="182">
        <v>0</v>
      </c>
      <c r="M34" s="182">
        <v>0</v>
      </c>
      <c r="N34" s="182">
        <v>1</v>
      </c>
      <c r="O34" s="182"/>
      <c r="P34" s="182">
        <v>0</v>
      </c>
      <c r="Q34" s="182">
        <f>R34+S34*2</f>
        <v>1</v>
      </c>
      <c r="R34" s="182">
        <v>1</v>
      </c>
      <c r="S34" s="182">
        <v>0</v>
      </c>
      <c r="T34" s="234">
        <f t="shared" si="0"/>
        <v>4163</v>
      </c>
      <c r="U34" s="195">
        <v>50.15</v>
      </c>
      <c r="V34" s="171">
        <v>52</v>
      </c>
      <c r="W34" s="171">
        <v>40</v>
      </c>
      <c r="X34" s="195">
        <v>0</v>
      </c>
      <c r="Y34" s="171">
        <v>30000</v>
      </c>
      <c r="Z34" s="195">
        <v>50.15</v>
      </c>
      <c r="AA34" s="195">
        <v>17</v>
      </c>
      <c r="AB34" s="171">
        <v>49.85</v>
      </c>
      <c r="AC34" s="171">
        <v>48</v>
      </c>
      <c r="AD34" s="171">
        <v>54</v>
      </c>
      <c r="AE34" s="171">
        <v>0</v>
      </c>
      <c r="AF34" s="171">
        <v>30000</v>
      </c>
      <c r="AG34" s="171">
        <v>49.85</v>
      </c>
      <c r="AH34" s="171">
        <v>16</v>
      </c>
      <c r="AI34" s="195">
        <v>50.15</v>
      </c>
      <c r="AJ34" s="171">
        <v>49.85</v>
      </c>
      <c r="AK34" s="195">
        <v>50.15</v>
      </c>
      <c r="AL34" s="171">
        <v>52</v>
      </c>
      <c r="AM34" s="171">
        <v>40</v>
      </c>
      <c r="AN34" s="195">
        <v>0</v>
      </c>
      <c r="AO34" s="171">
        <v>30000</v>
      </c>
      <c r="AP34" s="195">
        <v>50.15</v>
      </c>
      <c r="AQ34" s="195">
        <v>17</v>
      </c>
      <c r="AR34" s="171">
        <v>49.85</v>
      </c>
      <c r="AS34" s="171">
        <v>48</v>
      </c>
      <c r="AT34" s="171">
        <v>54</v>
      </c>
      <c r="AU34" s="171">
        <v>0</v>
      </c>
      <c r="AV34" s="171">
        <v>30000</v>
      </c>
      <c r="AW34" s="171">
        <v>49.85</v>
      </c>
      <c r="AX34" s="171">
        <v>16</v>
      </c>
      <c r="AY34" s="195">
        <v>50.15</v>
      </c>
      <c r="AZ34" s="171">
        <v>49.85</v>
      </c>
      <c r="BA34" s="171">
        <v>50.75</v>
      </c>
      <c r="BB34" s="171">
        <v>49</v>
      </c>
    </row>
    <row r="35" s="2" customFormat="1" ht="17.5" spans="1:52">
      <c r="A35" s="34"/>
      <c r="B35" s="35"/>
      <c r="C35" s="34"/>
      <c r="D35" s="36"/>
      <c r="E35" s="37" t="s">
        <v>162</v>
      </c>
      <c r="F35" s="37" t="s">
        <v>181</v>
      </c>
      <c r="G35" s="362"/>
      <c r="H35" s="181">
        <v>1</v>
      </c>
      <c r="I35" s="181">
        <v>1</v>
      </c>
      <c r="J35" s="181">
        <v>0</v>
      </c>
      <c r="K35" s="181">
        <v>0</v>
      </c>
      <c r="L35" s="181">
        <v>0</v>
      </c>
      <c r="M35" s="181">
        <v>0</v>
      </c>
      <c r="N35" s="181">
        <v>1</v>
      </c>
      <c r="O35" s="181"/>
      <c r="P35" s="181">
        <v>0</v>
      </c>
      <c r="Q35" s="181">
        <f>R35+S35*2</f>
        <v>1</v>
      </c>
      <c r="R35" s="181">
        <v>1</v>
      </c>
      <c r="S35" s="181">
        <v>0</v>
      </c>
      <c r="T35" s="148">
        <f t="shared" si="0"/>
        <v>4163</v>
      </c>
      <c r="U35" s="148">
        <v>50.5</v>
      </c>
      <c r="V35" s="222">
        <v>53</v>
      </c>
      <c r="W35" s="222" t="s">
        <v>181</v>
      </c>
      <c r="X35" s="148">
        <v>0</v>
      </c>
      <c r="Y35" s="222" t="s">
        <v>1170</v>
      </c>
      <c r="Z35" s="148">
        <v>50.5</v>
      </c>
      <c r="AA35" s="148">
        <v>16.67</v>
      </c>
      <c r="AB35" s="222">
        <v>49.5</v>
      </c>
      <c r="AC35" s="222">
        <v>47</v>
      </c>
      <c r="AD35" s="222" t="s">
        <v>181</v>
      </c>
      <c r="AE35" s="222">
        <v>0</v>
      </c>
      <c r="AF35" s="222" t="s">
        <v>1170</v>
      </c>
      <c r="AG35" s="222">
        <v>49.8</v>
      </c>
      <c r="AH35" s="222">
        <v>16.67</v>
      </c>
      <c r="AI35" s="148">
        <v>50.5</v>
      </c>
      <c r="AJ35" s="222">
        <v>49.8</v>
      </c>
      <c r="AK35" s="148">
        <v>50.5</v>
      </c>
      <c r="AL35" s="222">
        <v>53</v>
      </c>
      <c r="AM35" s="222" t="s">
        <v>181</v>
      </c>
      <c r="AN35" s="148">
        <v>0</v>
      </c>
      <c r="AO35" s="222" t="s">
        <v>1170</v>
      </c>
      <c r="AP35" s="148">
        <v>50.5</v>
      </c>
      <c r="AQ35" s="148">
        <v>16.67</v>
      </c>
      <c r="AR35" s="222">
        <v>49.5</v>
      </c>
      <c r="AS35" s="222">
        <v>47</v>
      </c>
      <c r="AT35" s="222" t="s">
        <v>181</v>
      </c>
      <c r="AU35" s="222">
        <v>0</v>
      </c>
      <c r="AV35" s="222" t="s">
        <v>1170</v>
      </c>
      <c r="AW35" s="222">
        <v>49.8</v>
      </c>
      <c r="AX35" s="222">
        <v>16.67</v>
      </c>
      <c r="AY35" s="148">
        <v>50.5</v>
      </c>
      <c r="AZ35" s="222">
        <v>49.8</v>
      </c>
    </row>
    <row r="36" s="16" customFormat="1" ht="17.5" spans="1:54">
      <c r="A36" s="31">
        <f>A34</f>
        <v>608</v>
      </c>
      <c r="B36" s="40" t="s">
        <v>126</v>
      </c>
      <c r="C36" s="31" t="s">
        <v>164</v>
      </c>
      <c r="D36" s="41" t="s">
        <v>169</v>
      </c>
      <c r="E36" s="42" t="s">
        <v>170</v>
      </c>
      <c r="F36" s="42" t="s">
        <v>171</v>
      </c>
      <c r="G36" s="1"/>
      <c r="H36" s="182">
        <v>1</v>
      </c>
      <c r="I36" s="182">
        <v>1</v>
      </c>
      <c r="J36" s="182">
        <v>0</v>
      </c>
      <c r="K36" s="182">
        <v>0</v>
      </c>
      <c r="L36" s="182">
        <v>0</v>
      </c>
      <c r="M36" s="182">
        <v>0</v>
      </c>
      <c r="N36" s="182">
        <v>1</v>
      </c>
      <c r="O36" s="182"/>
      <c r="P36" s="182">
        <v>0</v>
      </c>
      <c r="Q36" s="182">
        <f>R36+S36*2</f>
        <v>1</v>
      </c>
      <c r="R36" s="182">
        <v>1</v>
      </c>
      <c r="S36" s="182">
        <v>0</v>
      </c>
      <c r="T36" s="234">
        <f t="shared" si="0"/>
        <v>4163</v>
      </c>
      <c r="U36" s="195">
        <v>50.5</v>
      </c>
      <c r="V36" s="195">
        <v>53</v>
      </c>
      <c r="W36" s="171">
        <v>40</v>
      </c>
      <c r="X36" s="195">
        <v>0</v>
      </c>
      <c r="Y36" s="171">
        <v>30000</v>
      </c>
      <c r="Z36" s="195">
        <v>50.5</v>
      </c>
      <c r="AA36" s="195">
        <v>17</v>
      </c>
      <c r="AB36" s="171">
        <v>49.5</v>
      </c>
      <c r="AC36" s="171">
        <v>47</v>
      </c>
      <c r="AD36" s="171">
        <v>40</v>
      </c>
      <c r="AE36" s="171">
        <v>0</v>
      </c>
      <c r="AF36" s="171">
        <v>30000</v>
      </c>
      <c r="AG36" s="171">
        <v>49.8</v>
      </c>
      <c r="AH36" s="195">
        <v>17</v>
      </c>
      <c r="AI36" s="195">
        <v>50.5</v>
      </c>
      <c r="AJ36" s="195">
        <v>49.8</v>
      </c>
      <c r="AK36" s="195">
        <v>50.5</v>
      </c>
      <c r="AL36" s="195">
        <v>53</v>
      </c>
      <c r="AM36" s="171">
        <v>40</v>
      </c>
      <c r="AN36" s="195">
        <v>0</v>
      </c>
      <c r="AO36" s="171">
        <v>30000</v>
      </c>
      <c r="AP36" s="195">
        <v>50.5</v>
      </c>
      <c r="AQ36" s="195">
        <v>17</v>
      </c>
      <c r="AR36" s="171">
        <v>49.5</v>
      </c>
      <c r="AS36" s="171">
        <v>47</v>
      </c>
      <c r="AT36" s="171">
        <v>40</v>
      </c>
      <c r="AU36" s="171">
        <v>0</v>
      </c>
      <c r="AV36" s="171">
        <v>30000</v>
      </c>
      <c r="AW36" s="171">
        <v>49.8</v>
      </c>
      <c r="AX36" s="171">
        <v>17</v>
      </c>
      <c r="AY36" s="171">
        <v>50.5</v>
      </c>
      <c r="AZ36" s="171">
        <v>49.8</v>
      </c>
      <c r="BA36" s="171">
        <v>51.75</v>
      </c>
      <c r="BB36" s="171">
        <v>48.25</v>
      </c>
    </row>
    <row r="37" s="3" customFormat="1" ht="17.5" spans="1:54">
      <c r="A37" s="34"/>
      <c r="B37" s="35"/>
      <c r="C37" s="34"/>
      <c r="D37" s="36"/>
      <c r="E37" s="37"/>
      <c r="F37" s="37"/>
      <c r="G37" s="362"/>
      <c r="H37" s="181"/>
      <c r="I37" s="181"/>
      <c r="J37" s="181"/>
      <c r="K37" s="181"/>
      <c r="L37" s="181"/>
      <c r="M37" s="181"/>
      <c r="N37" s="181"/>
      <c r="O37" s="181"/>
      <c r="P37" s="181">
        <v>0</v>
      </c>
      <c r="Q37" s="181"/>
      <c r="R37" s="181"/>
      <c r="S37" s="181"/>
      <c r="T37" s="148">
        <f t="shared" si="0"/>
        <v>0</v>
      </c>
      <c r="U37" s="148"/>
      <c r="V37" s="222"/>
      <c r="W37" s="222"/>
      <c r="X37" s="148"/>
      <c r="Y37" s="222"/>
      <c r="Z37" s="148"/>
      <c r="AA37" s="148"/>
      <c r="AB37" s="222"/>
      <c r="AC37" s="222"/>
      <c r="AD37" s="222"/>
      <c r="AE37" s="222"/>
      <c r="AF37" s="222"/>
      <c r="AG37" s="222"/>
      <c r="AH37" s="222"/>
      <c r="AI37" s="148"/>
      <c r="AJ37" s="222"/>
      <c r="AK37" s="148"/>
      <c r="AL37" s="222"/>
      <c r="AM37" s="222"/>
      <c r="AN37" s="148"/>
      <c r="AO37" s="222"/>
      <c r="AP37" s="148"/>
      <c r="AQ37" s="148"/>
      <c r="AR37" s="222"/>
      <c r="AS37" s="222"/>
      <c r="AT37" s="222"/>
      <c r="AU37" s="222"/>
      <c r="AV37" s="222"/>
      <c r="AW37" s="222"/>
      <c r="AX37" s="222"/>
      <c r="AY37" s="148"/>
      <c r="AZ37" s="222"/>
      <c r="BA37" s="2"/>
      <c r="BB37" s="2"/>
    </row>
    <row r="38" s="16" customFormat="1" ht="17.5" spans="1:54">
      <c r="A38" s="48">
        <f>A36</f>
        <v>608</v>
      </c>
      <c r="B38" s="40"/>
      <c r="C38" s="31" t="s">
        <v>164</v>
      </c>
      <c r="D38" s="41" t="s">
        <v>172</v>
      </c>
      <c r="E38" s="42" t="s">
        <v>173</v>
      </c>
      <c r="F38" s="42" t="s">
        <v>174</v>
      </c>
      <c r="G38" s="1"/>
      <c r="H38" s="182"/>
      <c r="I38" s="182"/>
      <c r="J38" s="182"/>
      <c r="K38" s="182"/>
      <c r="L38" s="182"/>
      <c r="M38" s="182"/>
      <c r="N38" s="182"/>
      <c r="O38" s="182"/>
      <c r="P38" s="182">
        <v>0</v>
      </c>
      <c r="Q38" s="182"/>
      <c r="R38" s="182"/>
      <c r="S38" s="182"/>
      <c r="T38" s="234">
        <f t="shared" si="0"/>
        <v>0</v>
      </c>
      <c r="U38" s="195"/>
      <c r="V38" s="171"/>
      <c r="W38" s="171"/>
      <c r="X38" s="195"/>
      <c r="Y38" s="171"/>
      <c r="Z38" s="195"/>
      <c r="AA38" s="195"/>
      <c r="AB38" s="171"/>
      <c r="AC38" s="171"/>
      <c r="AD38" s="171"/>
      <c r="AE38" s="171"/>
      <c r="AF38" s="171"/>
      <c r="AG38" s="171"/>
      <c r="AH38" s="171"/>
      <c r="AI38" s="195"/>
      <c r="AJ38" s="171"/>
      <c r="AK38" s="195"/>
      <c r="AL38" s="171"/>
      <c r="AM38" s="171"/>
      <c r="AN38" s="195"/>
      <c r="AO38" s="171"/>
      <c r="AP38" s="195"/>
      <c r="AQ38" s="195"/>
      <c r="AR38" s="171"/>
      <c r="AS38" s="171"/>
      <c r="AT38" s="171"/>
      <c r="AU38" s="171"/>
      <c r="AV38" s="171"/>
      <c r="AW38" s="171"/>
      <c r="AX38" s="171"/>
      <c r="AY38" s="195"/>
      <c r="AZ38" s="171"/>
      <c r="BA38" s="112"/>
      <c r="BB38" s="112"/>
    </row>
    <row r="39" s="3" customFormat="1" ht="17.5" spans="1:54">
      <c r="A39" s="34"/>
      <c r="B39" s="35"/>
      <c r="C39" s="34"/>
      <c r="D39" s="36"/>
      <c r="E39" s="37"/>
      <c r="F39" s="37"/>
      <c r="G39" s="362"/>
      <c r="H39" s="181"/>
      <c r="I39" s="181"/>
      <c r="J39" s="181"/>
      <c r="K39" s="181"/>
      <c r="L39" s="181"/>
      <c r="M39" s="181"/>
      <c r="N39" s="181"/>
      <c r="O39" s="181"/>
      <c r="P39" s="181">
        <v>0</v>
      </c>
      <c r="Q39" s="181"/>
      <c r="R39" s="181"/>
      <c r="S39" s="181"/>
      <c r="T39" s="148">
        <f t="shared" si="0"/>
        <v>0</v>
      </c>
      <c r="U39" s="148"/>
      <c r="V39" s="222"/>
      <c r="W39" s="222"/>
      <c r="X39" s="148"/>
      <c r="Y39" s="222"/>
      <c r="Z39" s="148"/>
      <c r="AA39" s="148"/>
      <c r="AB39" s="222"/>
      <c r="AC39" s="222"/>
      <c r="AD39" s="222"/>
      <c r="AE39" s="222"/>
      <c r="AF39" s="222"/>
      <c r="AG39" s="222"/>
      <c r="AH39" s="222"/>
      <c r="AI39" s="148"/>
      <c r="AJ39" s="222"/>
      <c r="AK39" s="148"/>
      <c r="AL39" s="222"/>
      <c r="AM39" s="222"/>
      <c r="AN39" s="148"/>
      <c r="AO39" s="222"/>
      <c r="AP39" s="148"/>
      <c r="AQ39" s="148"/>
      <c r="AR39" s="222"/>
      <c r="AS39" s="222"/>
      <c r="AT39" s="222"/>
      <c r="AU39" s="222"/>
      <c r="AV39" s="222"/>
      <c r="AW39" s="222"/>
      <c r="AX39" s="222"/>
      <c r="AY39" s="148"/>
      <c r="AZ39" s="222"/>
      <c r="BA39" s="2"/>
      <c r="BB39" s="2"/>
    </row>
    <row r="40" s="16" customFormat="1" ht="17.5" spans="1:54">
      <c r="A40" s="48">
        <f>A38</f>
        <v>608</v>
      </c>
      <c r="B40" s="40"/>
      <c r="C40" s="31" t="s">
        <v>164</v>
      </c>
      <c r="D40" s="41" t="s">
        <v>175</v>
      </c>
      <c r="E40" s="42" t="s">
        <v>176</v>
      </c>
      <c r="F40" s="42" t="s">
        <v>177</v>
      </c>
      <c r="G40" s="1"/>
      <c r="H40" s="182"/>
      <c r="I40" s="182"/>
      <c r="J40" s="182"/>
      <c r="K40" s="182"/>
      <c r="L40" s="182"/>
      <c r="M40" s="182"/>
      <c r="N40" s="182"/>
      <c r="O40" s="182"/>
      <c r="P40" s="182">
        <v>0</v>
      </c>
      <c r="Q40" s="182"/>
      <c r="R40" s="182"/>
      <c r="S40" s="182"/>
      <c r="T40" s="234">
        <f t="shared" si="0"/>
        <v>0</v>
      </c>
      <c r="U40" s="195"/>
      <c r="V40" s="171"/>
      <c r="W40" s="171"/>
      <c r="X40" s="195"/>
      <c r="Y40" s="171"/>
      <c r="Z40" s="195"/>
      <c r="AA40" s="195"/>
      <c r="AB40" s="171"/>
      <c r="AC40" s="171"/>
      <c r="AD40" s="171"/>
      <c r="AE40" s="171"/>
      <c r="AF40" s="171"/>
      <c r="AG40" s="171"/>
      <c r="AH40" s="171"/>
      <c r="AI40" s="195"/>
      <c r="AJ40" s="171"/>
      <c r="AK40" s="195"/>
      <c r="AL40" s="171"/>
      <c r="AM40" s="171"/>
      <c r="AN40" s="195"/>
      <c r="AO40" s="171"/>
      <c r="AP40" s="195"/>
      <c r="AQ40" s="195"/>
      <c r="AR40" s="171"/>
      <c r="AS40" s="171"/>
      <c r="AT40" s="171"/>
      <c r="AU40" s="171"/>
      <c r="AV40" s="171"/>
      <c r="AW40" s="171"/>
      <c r="AX40" s="171"/>
      <c r="AY40" s="195"/>
      <c r="AZ40" s="171"/>
      <c r="BA40" s="112"/>
      <c r="BB40" s="112"/>
    </row>
    <row r="41" s="6" customFormat="1" ht="17.5" spans="1:52">
      <c r="A41" s="62"/>
      <c r="B41" s="63"/>
      <c r="C41" s="62"/>
      <c r="D41" s="64"/>
      <c r="E41" s="65" t="s">
        <v>178</v>
      </c>
      <c r="F41" s="65" t="s">
        <v>179</v>
      </c>
      <c r="G41" s="374"/>
      <c r="H41" s="375">
        <v>0</v>
      </c>
      <c r="I41" s="375">
        <v>0</v>
      </c>
      <c r="J41" s="375">
        <v>0</v>
      </c>
      <c r="K41" s="375">
        <v>0</v>
      </c>
      <c r="L41" s="375">
        <v>0</v>
      </c>
      <c r="M41" s="375">
        <v>0</v>
      </c>
      <c r="N41" s="375">
        <v>0</v>
      </c>
      <c r="O41" s="375"/>
      <c r="P41" s="375">
        <v>0</v>
      </c>
      <c r="Q41" s="375"/>
      <c r="R41" s="375"/>
      <c r="S41" s="375"/>
      <c r="T41" s="341">
        <f t="shared" ref="T41:T66" si="2">H41+I41*2+J41*4+K41*8+L41*16+M41*32+N41*64+O41*128+P41*256+R41*4096+S41*8192</f>
        <v>0</v>
      </c>
      <c r="U41" s="313" t="s">
        <v>181</v>
      </c>
      <c r="V41" s="313" t="s">
        <v>181</v>
      </c>
      <c r="W41" s="313" t="s">
        <v>181</v>
      </c>
      <c r="X41" s="313" t="s">
        <v>181</v>
      </c>
      <c r="Y41" s="313" t="s">
        <v>181</v>
      </c>
      <c r="Z41" s="313" t="s">
        <v>181</v>
      </c>
      <c r="AA41" s="313" t="s">
        <v>181</v>
      </c>
      <c r="AB41" s="313" t="s">
        <v>181</v>
      </c>
      <c r="AC41" s="313" t="s">
        <v>181</v>
      </c>
      <c r="AD41" s="313" t="s">
        <v>181</v>
      </c>
      <c r="AE41" s="313" t="s">
        <v>181</v>
      </c>
      <c r="AF41" s="313" t="s">
        <v>181</v>
      </c>
      <c r="AG41" s="313" t="s">
        <v>181</v>
      </c>
      <c r="AH41" s="313" t="s">
        <v>181</v>
      </c>
      <c r="AI41" s="313" t="s">
        <v>181</v>
      </c>
      <c r="AJ41" s="313" t="s">
        <v>181</v>
      </c>
      <c r="AK41" s="313" t="s">
        <v>181</v>
      </c>
      <c r="AL41" s="313" t="s">
        <v>181</v>
      </c>
      <c r="AM41" s="313" t="s">
        <v>181</v>
      </c>
      <c r="AN41" s="313" t="s">
        <v>181</v>
      </c>
      <c r="AO41" s="313" t="s">
        <v>181</v>
      </c>
      <c r="AP41" s="313" t="s">
        <v>181</v>
      </c>
      <c r="AQ41" s="313" t="s">
        <v>181</v>
      </c>
      <c r="AR41" s="313" t="s">
        <v>181</v>
      </c>
      <c r="AS41" s="313" t="s">
        <v>181</v>
      </c>
      <c r="AT41" s="313" t="s">
        <v>181</v>
      </c>
      <c r="AU41" s="313" t="s">
        <v>181</v>
      </c>
      <c r="AV41" s="313" t="s">
        <v>181</v>
      </c>
      <c r="AW41" s="313" t="s">
        <v>181</v>
      </c>
      <c r="AX41" s="313" t="s">
        <v>181</v>
      </c>
      <c r="AY41" s="313" t="s">
        <v>181</v>
      </c>
      <c r="AZ41" s="313" t="s">
        <v>181</v>
      </c>
    </row>
    <row r="42" customFormat="1" ht="17.5" spans="1:54">
      <c r="A42" s="31">
        <f t="shared" ref="A42:A46" si="3">A36</f>
        <v>608</v>
      </c>
      <c r="B42" s="40" t="s">
        <v>129</v>
      </c>
      <c r="C42" s="31" t="s">
        <v>179</v>
      </c>
      <c r="D42" s="41" t="s">
        <v>109</v>
      </c>
      <c r="E42" s="42" t="s">
        <v>182</v>
      </c>
      <c r="F42" s="42" t="s">
        <v>179</v>
      </c>
      <c r="G42" s="363"/>
      <c r="H42" s="182">
        <v>0</v>
      </c>
      <c r="I42" s="182">
        <v>0</v>
      </c>
      <c r="J42" s="182">
        <v>0</v>
      </c>
      <c r="K42" s="182">
        <v>0</v>
      </c>
      <c r="L42" s="182">
        <v>0</v>
      </c>
      <c r="M42" s="182">
        <v>0</v>
      </c>
      <c r="N42" s="182">
        <v>0</v>
      </c>
      <c r="O42" s="182"/>
      <c r="P42" s="182">
        <v>0</v>
      </c>
      <c r="Q42" s="182">
        <f>R42+S42*2</f>
        <v>0</v>
      </c>
      <c r="R42" s="182">
        <v>0</v>
      </c>
      <c r="S42" s="182">
        <v>0</v>
      </c>
      <c r="T42" s="234">
        <f t="shared" si="2"/>
        <v>0</v>
      </c>
      <c r="U42" s="234">
        <v>50.2</v>
      </c>
      <c r="V42" s="223">
        <v>52</v>
      </c>
      <c r="W42" s="223">
        <v>40</v>
      </c>
      <c r="X42" s="234">
        <v>0</v>
      </c>
      <c r="Y42" s="223">
        <v>1000</v>
      </c>
      <c r="Z42" s="234">
        <v>50.2</v>
      </c>
      <c r="AA42" s="234">
        <v>9</v>
      </c>
      <c r="AB42" s="223">
        <v>49.75</v>
      </c>
      <c r="AC42" s="223">
        <v>48</v>
      </c>
      <c r="AD42" s="223">
        <v>57</v>
      </c>
      <c r="AE42" s="223">
        <v>0</v>
      </c>
      <c r="AF42" s="223">
        <v>30000</v>
      </c>
      <c r="AG42" s="223">
        <v>49.85</v>
      </c>
      <c r="AH42" s="223">
        <v>17</v>
      </c>
      <c r="AI42" s="234">
        <v>50.2</v>
      </c>
      <c r="AJ42" s="223">
        <v>49.85</v>
      </c>
      <c r="AK42" s="234">
        <v>50.2</v>
      </c>
      <c r="AL42" s="223">
        <v>52</v>
      </c>
      <c r="AM42" s="223">
        <v>40</v>
      </c>
      <c r="AN42" s="234">
        <v>0</v>
      </c>
      <c r="AO42" s="223">
        <v>1000</v>
      </c>
      <c r="AP42" s="234">
        <v>50.2</v>
      </c>
      <c r="AQ42" s="234">
        <v>9</v>
      </c>
      <c r="AR42" s="223">
        <v>49.75</v>
      </c>
      <c r="AS42" s="223">
        <v>48</v>
      </c>
      <c r="AT42" s="223">
        <v>57</v>
      </c>
      <c r="AU42" s="223">
        <v>0</v>
      </c>
      <c r="AV42" s="223">
        <v>30000</v>
      </c>
      <c r="AW42" s="223">
        <v>49.85</v>
      </c>
      <c r="AX42" s="223">
        <v>17</v>
      </c>
      <c r="AY42" s="234">
        <v>50.2</v>
      </c>
      <c r="AZ42" s="223">
        <v>49.85</v>
      </c>
      <c r="BA42" s="112">
        <v>51</v>
      </c>
      <c r="BB42" s="112">
        <v>49</v>
      </c>
    </row>
    <row r="43" s="7" customFormat="1" ht="17.5" spans="1:52">
      <c r="A43" s="67"/>
      <c r="B43" s="63"/>
      <c r="C43" s="65"/>
      <c r="D43" s="64"/>
      <c r="E43" s="65"/>
      <c r="F43" s="65"/>
      <c r="G43" s="374"/>
      <c r="H43" s="375"/>
      <c r="I43" s="375"/>
      <c r="J43" s="375"/>
      <c r="K43" s="375"/>
      <c r="L43" s="375"/>
      <c r="M43" s="375"/>
      <c r="N43" s="375"/>
      <c r="O43" s="375"/>
      <c r="P43" s="375">
        <v>0</v>
      </c>
      <c r="Q43" s="375"/>
      <c r="R43" s="375"/>
      <c r="S43" s="375"/>
      <c r="T43" s="341">
        <f t="shared" si="2"/>
        <v>0</v>
      </c>
      <c r="U43" s="238"/>
      <c r="V43" s="225"/>
      <c r="W43" s="225"/>
      <c r="X43" s="238"/>
      <c r="Y43" s="225"/>
      <c r="Z43" s="238"/>
      <c r="AA43" s="238"/>
      <c r="AB43" s="225"/>
      <c r="AC43" s="225"/>
      <c r="AD43" s="225"/>
      <c r="AE43" s="225"/>
      <c r="AF43" s="225"/>
      <c r="AG43" s="225"/>
      <c r="AH43" s="225"/>
      <c r="AI43" s="238"/>
      <c r="AJ43" s="225"/>
      <c r="AK43" s="238"/>
      <c r="AL43" s="225"/>
      <c r="AM43" s="225"/>
      <c r="AN43" s="238"/>
      <c r="AO43" s="225"/>
      <c r="AP43" s="238"/>
      <c r="AQ43" s="238"/>
      <c r="AR43" s="225"/>
      <c r="AS43" s="225"/>
      <c r="AT43" s="225"/>
      <c r="AU43" s="225"/>
      <c r="AV43" s="225"/>
      <c r="AW43" s="225"/>
      <c r="AX43" s="225"/>
      <c r="AY43" s="238"/>
      <c r="AZ43" s="225"/>
    </row>
    <row r="44" customFormat="1" ht="17.5" spans="1:54">
      <c r="A44" s="48">
        <f t="shared" si="3"/>
        <v>608</v>
      </c>
      <c r="B44" s="40"/>
      <c r="C44" s="31" t="s">
        <v>179</v>
      </c>
      <c r="D44" s="41" t="s">
        <v>120</v>
      </c>
      <c r="E44" s="42" t="s">
        <v>183</v>
      </c>
      <c r="F44" s="42" t="s">
        <v>184</v>
      </c>
      <c r="G44" s="363"/>
      <c r="H44" s="182"/>
      <c r="I44" s="182"/>
      <c r="J44" s="182"/>
      <c r="K44" s="182"/>
      <c r="L44" s="182"/>
      <c r="M44" s="182"/>
      <c r="N44" s="182"/>
      <c r="O44" s="182"/>
      <c r="P44" s="182">
        <v>0</v>
      </c>
      <c r="Q44" s="182"/>
      <c r="R44" s="182"/>
      <c r="S44" s="182"/>
      <c r="T44" s="234">
        <f t="shared" si="2"/>
        <v>0</v>
      </c>
      <c r="U44" s="234"/>
      <c r="V44" s="223"/>
      <c r="W44" s="223"/>
      <c r="X44" s="234"/>
      <c r="Y44" s="223"/>
      <c r="Z44" s="234"/>
      <c r="AA44" s="234"/>
      <c r="AB44" s="223"/>
      <c r="AC44" s="223"/>
      <c r="AD44" s="223"/>
      <c r="AE44" s="223"/>
      <c r="AF44" s="223"/>
      <c r="AG44" s="223"/>
      <c r="AH44" s="223"/>
      <c r="AI44" s="234"/>
      <c r="AJ44" s="223"/>
      <c r="AK44" s="234"/>
      <c r="AL44" s="223"/>
      <c r="AM44" s="223"/>
      <c r="AN44" s="234"/>
      <c r="AO44" s="223"/>
      <c r="AP44" s="234"/>
      <c r="AQ44" s="234"/>
      <c r="AR44" s="223"/>
      <c r="AS44" s="223"/>
      <c r="AT44" s="223"/>
      <c r="AU44" s="223"/>
      <c r="AV44" s="223"/>
      <c r="AW44" s="223"/>
      <c r="AX44" s="223"/>
      <c r="AY44" s="234"/>
      <c r="AZ44" s="223"/>
      <c r="BA44" s="112"/>
      <c r="BB44" s="112"/>
    </row>
    <row r="45" s="8" customFormat="1" ht="15.6" customHeight="1" spans="1:54">
      <c r="A45" s="67"/>
      <c r="B45" s="63"/>
      <c r="C45" s="62"/>
      <c r="D45" s="64"/>
      <c r="E45" s="65" t="s">
        <v>185</v>
      </c>
      <c r="F45" s="65" t="s">
        <v>179</v>
      </c>
      <c r="G45" s="374"/>
      <c r="H45" s="375">
        <v>1</v>
      </c>
      <c r="I45" s="375">
        <v>0</v>
      </c>
      <c r="J45" s="375">
        <v>1</v>
      </c>
      <c r="K45" s="375">
        <v>0</v>
      </c>
      <c r="L45" s="375">
        <v>0</v>
      </c>
      <c r="M45" s="375">
        <v>0</v>
      </c>
      <c r="N45" s="375">
        <v>0</v>
      </c>
      <c r="O45" s="375">
        <v>1</v>
      </c>
      <c r="P45" s="375">
        <v>0</v>
      </c>
      <c r="Q45" s="375">
        <f>R45+S45*2</f>
        <v>0</v>
      </c>
      <c r="R45" s="375">
        <v>0</v>
      </c>
      <c r="S45" s="375">
        <v>0</v>
      </c>
      <c r="T45" s="341">
        <f t="shared" si="2"/>
        <v>133</v>
      </c>
      <c r="U45" s="238">
        <v>50.2</v>
      </c>
      <c r="V45" s="225">
        <v>52</v>
      </c>
      <c r="W45" s="225">
        <v>40</v>
      </c>
      <c r="X45" s="238">
        <v>0</v>
      </c>
      <c r="Y45" s="225">
        <v>0</v>
      </c>
      <c r="Z45" s="238">
        <v>50.2</v>
      </c>
      <c r="AA45" s="238">
        <v>9</v>
      </c>
      <c r="AB45" s="225">
        <v>49.75</v>
      </c>
      <c r="AC45" s="225">
        <v>48</v>
      </c>
      <c r="AD45" s="225">
        <v>57</v>
      </c>
      <c r="AE45" s="225">
        <v>0</v>
      </c>
      <c r="AF45" s="225">
        <v>30000</v>
      </c>
      <c r="AG45" s="225">
        <v>49.85</v>
      </c>
      <c r="AH45" s="225">
        <v>17</v>
      </c>
      <c r="AI45" s="238">
        <v>50.2</v>
      </c>
      <c r="AJ45" s="225">
        <v>49.85</v>
      </c>
      <c r="AK45" s="238">
        <v>50.2</v>
      </c>
      <c r="AL45" s="225">
        <v>52</v>
      </c>
      <c r="AM45" s="225">
        <v>40</v>
      </c>
      <c r="AN45" s="238">
        <v>0</v>
      </c>
      <c r="AO45" s="225">
        <v>0</v>
      </c>
      <c r="AP45" s="238">
        <v>50.2</v>
      </c>
      <c r="AQ45" s="238">
        <v>9</v>
      </c>
      <c r="AR45" s="225">
        <v>49.75</v>
      </c>
      <c r="AS45" s="225">
        <v>48</v>
      </c>
      <c r="AT45" s="225">
        <v>57</v>
      </c>
      <c r="AU45" s="225">
        <v>0</v>
      </c>
      <c r="AV45" s="225">
        <v>30000</v>
      </c>
      <c r="AW45" s="225">
        <v>49.85</v>
      </c>
      <c r="AX45" s="225">
        <v>17</v>
      </c>
      <c r="AY45" s="238">
        <v>50.2</v>
      </c>
      <c r="AZ45" s="225">
        <v>49.85</v>
      </c>
      <c r="BA45" s="225">
        <v>51</v>
      </c>
      <c r="BB45" s="225">
        <v>49</v>
      </c>
    </row>
    <row r="46" s="9" customFormat="1" ht="15.6" customHeight="1" spans="1:54">
      <c r="A46" s="31">
        <f t="shared" si="3"/>
        <v>608</v>
      </c>
      <c r="B46" s="40" t="s">
        <v>129</v>
      </c>
      <c r="C46" s="31" t="s">
        <v>179</v>
      </c>
      <c r="D46" s="41" t="s">
        <v>126</v>
      </c>
      <c r="E46" s="42" t="s">
        <v>185</v>
      </c>
      <c r="F46" s="42" t="s">
        <v>186</v>
      </c>
      <c r="G46" s="69"/>
      <c r="H46" s="21">
        <v>1</v>
      </c>
      <c r="I46" s="21">
        <v>0</v>
      </c>
      <c r="J46" s="380">
        <v>1</v>
      </c>
      <c r="K46" s="21">
        <v>0</v>
      </c>
      <c r="L46" s="21">
        <v>0</v>
      </c>
      <c r="M46" s="380">
        <v>0</v>
      </c>
      <c r="N46" s="21">
        <v>0</v>
      </c>
      <c r="O46" s="21">
        <v>1</v>
      </c>
      <c r="P46" s="21">
        <v>0</v>
      </c>
      <c r="Q46" s="31">
        <v>0</v>
      </c>
      <c r="R46" s="9">
        <v>0</v>
      </c>
      <c r="S46" s="9">
        <v>0</v>
      </c>
      <c r="T46" s="234">
        <f t="shared" si="2"/>
        <v>133</v>
      </c>
      <c r="U46" s="234">
        <v>50.2</v>
      </c>
      <c r="V46" s="223">
        <v>52</v>
      </c>
      <c r="W46" s="223">
        <v>40</v>
      </c>
      <c r="X46" s="234">
        <v>0</v>
      </c>
      <c r="Y46" s="223">
        <v>0</v>
      </c>
      <c r="Z46" s="234">
        <v>50.2</v>
      </c>
      <c r="AA46" s="234">
        <v>9</v>
      </c>
      <c r="AB46" s="223">
        <v>49.75</v>
      </c>
      <c r="AC46" s="223">
        <v>48</v>
      </c>
      <c r="AD46" s="223">
        <v>57</v>
      </c>
      <c r="AE46" s="223">
        <v>0</v>
      </c>
      <c r="AF46" s="223">
        <v>30000</v>
      </c>
      <c r="AG46" s="223">
        <v>49.85</v>
      </c>
      <c r="AH46" s="223">
        <v>17</v>
      </c>
      <c r="AI46" s="234">
        <v>50.2</v>
      </c>
      <c r="AJ46" s="223">
        <v>49.85</v>
      </c>
      <c r="AK46" s="234">
        <v>50.2</v>
      </c>
      <c r="AL46" s="223">
        <v>52</v>
      </c>
      <c r="AM46" s="223">
        <v>40</v>
      </c>
      <c r="AN46" s="234">
        <v>0</v>
      </c>
      <c r="AO46" s="223">
        <v>1000</v>
      </c>
      <c r="AP46" s="234">
        <v>50.2</v>
      </c>
      <c r="AQ46" s="234">
        <v>9</v>
      </c>
      <c r="AR46" s="223">
        <v>49.75</v>
      </c>
      <c r="AS46" s="223">
        <v>48</v>
      </c>
      <c r="AT46" s="223">
        <v>57</v>
      </c>
      <c r="AU46" s="223">
        <v>0</v>
      </c>
      <c r="AV46" s="223">
        <v>30000</v>
      </c>
      <c r="AW46" s="223">
        <v>49.85</v>
      </c>
      <c r="AX46" s="223">
        <v>17</v>
      </c>
      <c r="AY46" s="234">
        <v>50.2</v>
      </c>
      <c r="AZ46" s="223">
        <v>49.85</v>
      </c>
      <c r="BA46" s="112">
        <v>51</v>
      </c>
      <c r="BB46" s="112">
        <v>49</v>
      </c>
    </row>
    <row r="47" s="9" customFormat="1" ht="15.6" customHeight="1" spans="1:54">
      <c r="A47" s="67"/>
      <c r="B47" s="63"/>
      <c r="C47" s="62"/>
      <c r="D47" s="64"/>
      <c r="E47" s="65" t="s">
        <v>187</v>
      </c>
      <c r="F47" s="65" t="s">
        <v>188</v>
      </c>
      <c r="G47" s="374"/>
      <c r="H47" s="375">
        <v>0</v>
      </c>
      <c r="I47" s="375">
        <v>0</v>
      </c>
      <c r="J47" s="375">
        <v>0</v>
      </c>
      <c r="K47" s="375">
        <v>0</v>
      </c>
      <c r="L47" s="375">
        <v>0</v>
      </c>
      <c r="M47" s="375">
        <v>0</v>
      </c>
      <c r="N47" s="375">
        <v>0</v>
      </c>
      <c r="O47" s="375"/>
      <c r="P47" s="375">
        <v>0</v>
      </c>
      <c r="Q47" s="375"/>
      <c r="R47" s="375"/>
      <c r="S47" s="375"/>
      <c r="T47" s="341">
        <f t="shared" si="2"/>
        <v>0</v>
      </c>
      <c r="U47" s="313" t="s">
        <v>181</v>
      </c>
      <c r="V47" s="313" t="s">
        <v>181</v>
      </c>
      <c r="W47" s="313" t="s">
        <v>181</v>
      </c>
      <c r="X47" s="313" t="s">
        <v>181</v>
      </c>
      <c r="Y47" s="313" t="s">
        <v>181</v>
      </c>
      <c r="Z47" s="313" t="s">
        <v>181</v>
      </c>
      <c r="AA47" s="313" t="s">
        <v>181</v>
      </c>
      <c r="AB47" s="313" t="s">
        <v>181</v>
      </c>
      <c r="AC47" s="313" t="s">
        <v>181</v>
      </c>
      <c r="AD47" s="313" t="s">
        <v>181</v>
      </c>
      <c r="AE47" s="313" t="s">
        <v>181</v>
      </c>
      <c r="AF47" s="313" t="s">
        <v>181</v>
      </c>
      <c r="AG47" s="313" t="s">
        <v>181</v>
      </c>
      <c r="AH47" s="313" t="s">
        <v>181</v>
      </c>
      <c r="AI47" s="313" t="s">
        <v>181</v>
      </c>
      <c r="AJ47" s="313" t="s">
        <v>181</v>
      </c>
      <c r="AK47" s="313" t="s">
        <v>181</v>
      </c>
      <c r="AL47" s="313" t="s">
        <v>181</v>
      </c>
      <c r="AM47" s="313" t="s">
        <v>181</v>
      </c>
      <c r="AN47" s="313" t="s">
        <v>181</v>
      </c>
      <c r="AO47" s="313" t="s">
        <v>181</v>
      </c>
      <c r="AP47" s="313" t="s">
        <v>181</v>
      </c>
      <c r="AQ47" s="313" t="s">
        <v>181</v>
      </c>
      <c r="AR47" s="313" t="s">
        <v>181</v>
      </c>
      <c r="AS47" s="313" t="s">
        <v>181</v>
      </c>
      <c r="AT47" s="313" t="s">
        <v>181</v>
      </c>
      <c r="AU47" s="313" t="s">
        <v>181</v>
      </c>
      <c r="AV47" s="313" t="s">
        <v>181</v>
      </c>
      <c r="AW47" s="313" t="s">
        <v>181</v>
      </c>
      <c r="AX47" s="313" t="s">
        <v>181</v>
      </c>
      <c r="AY47" s="313" t="s">
        <v>181</v>
      </c>
      <c r="AZ47" s="313" t="s">
        <v>181</v>
      </c>
      <c r="BA47" s="6"/>
      <c r="BB47" s="6"/>
    </row>
    <row r="48" s="9" customFormat="1" ht="15.6" customHeight="1" spans="1:54">
      <c r="A48" s="31">
        <f>A42</f>
        <v>608</v>
      </c>
      <c r="B48" s="40" t="s">
        <v>129</v>
      </c>
      <c r="C48" s="31" t="s">
        <v>179</v>
      </c>
      <c r="D48" s="41" t="s">
        <v>129</v>
      </c>
      <c r="E48" s="42" t="s">
        <v>187</v>
      </c>
      <c r="F48" s="42" t="s">
        <v>188</v>
      </c>
      <c r="G48" s="363"/>
      <c r="H48" s="182">
        <v>0</v>
      </c>
      <c r="I48" s="182">
        <v>0</v>
      </c>
      <c r="J48" s="182">
        <v>0</v>
      </c>
      <c r="K48" s="182">
        <v>0</v>
      </c>
      <c r="L48" s="182">
        <v>0</v>
      </c>
      <c r="M48" s="182">
        <v>0</v>
      </c>
      <c r="N48" s="182">
        <v>0</v>
      </c>
      <c r="O48" s="182"/>
      <c r="P48" s="182">
        <v>0</v>
      </c>
      <c r="Q48" s="182">
        <f>R48+S48*2</f>
        <v>0</v>
      </c>
      <c r="R48" s="182">
        <v>0</v>
      </c>
      <c r="S48" s="182">
        <v>0</v>
      </c>
      <c r="T48" s="234">
        <f t="shared" si="2"/>
        <v>0</v>
      </c>
      <c r="U48" s="234">
        <v>50.2</v>
      </c>
      <c r="V48" s="223">
        <v>52</v>
      </c>
      <c r="W48" s="223">
        <v>40</v>
      </c>
      <c r="X48" s="234">
        <v>0</v>
      </c>
      <c r="Y48" s="223">
        <v>1000</v>
      </c>
      <c r="Z48" s="234">
        <v>50.2</v>
      </c>
      <c r="AA48" s="234">
        <v>9</v>
      </c>
      <c r="AB48" s="223">
        <v>49.75</v>
      </c>
      <c r="AC48" s="223">
        <v>48</v>
      </c>
      <c r="AD48" s="223">
        <v>57</v>
      </c>
      <c r="AE48" s="223">
        <v>0</v>
      </c>
      <c r="AF48" s="223">
        <v>30000</v>
      </c>
      <c r="AG48" s="223">
        <v>49.85</v>
      </c>
      <c r="AH48" s="223">
        <v>17</v>
      </c>
      <c r="AI48" s="234">
        <v>50.2</v>
      </c>
      <c r="AJ48" s="223">
        <v>49.85</v>
      </c>
      <c r="AK48" s="234">
        <v>50.2</v>
      </c>
      <c r="AL48" s="223">
        <v>52</v>
      </c>
      <c r="AM48" s="223">
        <v>40</v>
      </c>
      <c r="AN48" s="234">
        <v>0</v>
      </c>
      <c r="AO48" s="223">
        <v>1000</v>
      </c>
      <c r="AP48" s="234">
        <v>50.2</v>
      </c>
      <c r="AQ48" s="234">
        <v>9</v>
      </c>
      <c r="AR48" s="223">
        <v>49.75</v>
      </c>
      <c r="AS48" s="223">
        <v>48</v>
      </c>
      <c r="AT48" s="223">
        <v>57</v>
      </c>
      <c r="AU48" s="223">
        <v>0</v>
      </c>
      <c r="AV48" s="223">
        <v>30000</v>
      </c>
      <c r="AW48" s="223">
        <v>49.85</v>
      </c>
      <c r="AX48" s="223">
        <v>17</v>
      </c>
      <c r="AY48" s="234">
        <v>50.2</v>
      </c>
      <c r="AZ48" s="223">
        <v>49.85</v>
      </c>
      <c r="BA48" s="112">
        <v>51</v>
      </c>
      <c r="BB48" s="112">
        <v>49</v>
      </c>
    </row>
    <row r="49" s="6" customFormat="1" ht="17.5" spans="1:52">
      <c r="A49" s="62"/>
      <c r="B49" s="63"/>
      <c r="C49" s="62"/>
      <c r="D49" s="64"/>
      <c r="E49" s="65" t="s">
        <v>190</v>
      </c>
      <c r="F49" s="65" t="s">
        <v>191</v>
      </c>
      <c r="G49" s="374"/>
      <c r="H49" s="375">
        <v>0</v>
      </c>
      <c r="I49" s="375">
        <v>0</v>
      </c>
      <c r="J49" s="375">
        <v>0</v>
      </c>
      <c r="K49" s="375">
        <v>0</v>
      </c>
      <c r="L49" s="375">
        <v>0</v>
      </c>
      <c r="M49" s="375">
        <v>0</v>
      </c>
      <c r="N49" s="375">
        <v>0</v>
      </c>
      <c r="O49" s="375"/>
      <c r="P49" s="375">
        <v>0</v>
      </c>
      <c r="Q49" s="375"/>
      <c r="R49" s="375"/>
      <c r="S49" s="375"/>
      <c r="T49" s="341">
        <f t="shared" si="2"/>
        <v>0</v>
      </c>
      <c r="U49" s="313" t="s">
        <v>181</v>
      </c>
      <c r="V49" s="313" t="s">
        <v>181</v>
      </c>
      <c r="W49" s="313" t="s">
        <v>181</v>
      </c>
      <c r="X49" s="313" t="s">
        <v>181</v>
      </c>
      <c r="Y49" s="313" t="s">
        <v>181</v>
      </c>
      <c r="Z49" s="313" t="s">
        <v>181</v>
      </c>
      <c r="AA49" s="313" t="s">
        <v>181</v>
      </c>
      <c r="AB49" s="313" t="s">
        <v>181</v>
      </c>
      <c r="AC49" s="313" t="s">
        <v>181</v>
      </c>
      <c r="AD49" s="313" t="s">
        <v>181</v>
      </c>
      <c r="AE49" s="313" t="s">
        <v>181</v>
      </c>
      <c r="AF49" s="313" t="s">
        <v>181</v>
      </c>
      <c r="AG49" s="313" t="s">
        <v>181</v>
      </c>
      <c r="AH49" s="313" t="s">
        <v>181</v>
      </c>
      <c r="AI49" s="313" t="s">
        <v>181</v>
      </c>
      <c r="AJ49" s="313" t="s">
        <v>181</v>
      </c>
      <c r="AK49" s="313" t="s">
        <v>181</v>
      </c>
      <c r="AL49" s="313" t="s">
        <v>181</v>
      </c>
      <c r="AM49" s="313" t="s">
        <v>181</v>
      </c>
      <c r="AN49" s="313" t="s">
        <v>181</v>
      </c>
      <c r="AO49" s="313" t="s">
        <v>181</v>
      </c>
      <c r="AP49" s="313" t="s">
        <v>181</v>
      </c>
      <c r="AQ49" s="313" t="s">
        <v>181</v>
      </c>
      <c r="AR49" s="313" t="s">
        <v>181</v>
      </c>
      <c r="AS49" s="313" t="s">
        <v>181</v>
      </c>
      <c r="AT49" s="313" t="s">
        <v>181</v>
      </c>
      <c r="AU49" s="313" t="s">
        <v>181</v>
      </c>
      <c r="AV49" s="313" t="s">
        <v>181</v>
      </c>
      <c r="AW49" s="313" t="s">
        <v>181</v>
      </c>
      <c r="AX49" s="313" t="s">
        <v>181</v>
      </c>
      <c r="AY49" s="313" t="s">
        <v>181</v>
      </c>
      <c r="AZ49" s="313" t="s">
        <v>181</v>
      </c>
    </row>
    <row r="50" customFormat="1" ht="17.5" spans="1:54">
      <c r="A50" s="31">
        <f>A44</f>
        <v>608</v>
      </c>
      <c r="B50" s="40" t="s">
        <v>129</v>
      </c>
      <c r="C50" s="31" t="s">
        <v>179</v>
      </c>
      <c r="D50" s="41" t="s">
        <v>132</v>
      </c>
      <c r="E50" s="42" t="s">
        <v>190</v>
      </c>
      <c r="F50" s="42" t="s">
        <v>191</v>
      </c>
      <c r="G50" s="363"/>
      <c r="H50" s="182">
        <v>0</v>
      </c>
      <c r="I50" s="182">
        <v>0</v>
      </c>
      <c r="J50" s="182">
        <v>0</v>
      </c>
      <c r="K50" s="182">
        <v>0</v>
      </c>
      <c r="L50" s="182">
        <v>0</v>
      </c>
      <c r="M50" s="182">
        <v>0</v>
      </c>
      <c r="N50" s="182">
        <v>0</v>
      </c>
      <c r="O50" s="182"/>
      <c r="P50" s="182">
        <v>0</v>
      </c>
      <c r="Q50" s="182">
        <f>R50+S50*2</f>
        <v>0</v>
      </c>
      <c r="R50" s="182">
        <v>0</v>
      </c>
      <c r="S50" s="182">
        <v>0</v>
      </c>
      <c r="T50" s="234">
        <f t="shared" si="2"/>
        <v>0</v>
      </c>
      <c r="U50" s="234">
        <v>50.2</v>
      </c>
      <c r="V50" s="223">
        <v>52</v>
      </c>
      <c r="W50" s="223">
        <v>40</v>
      </c>
      <c r="X50" s="234">
        <v>0</v>
      </c>
      <c r="Y50" s="223">
        <v>1000</v>
      </c>
      <c r="Z50" s="234">
        <v>50.2</v>
      </c>
      <c r="AA50" s="234">
        <v>9</v>
      </c>
      <c r="AB50" s="223">
        <v>49.75</v>
      </c>
      <c r="AC50" s="223">
        <v>48</v>
      </c>
      <c r="AD50" s="223">
        <v>57</v>
      </c>
      <c r="AE50" s="223">
        <v>0</v>
      </c>
      <c r="AF50" s="223">
        <v>30000</v>
      </c>
      <c r="AG50" s="223">
        <v>49.85</v>
      </c>
      <c r="AH50" s="223">
        <v>17</v>
      </c>
      <c r="AI50" s="234">
        <v>50.2</v>
      </c>
      <c r="AJ50" s="223">
        <v>49.85</v>
      </c>
      <c r="AK50" s="234">
        <v>50.2</v>
      </c>
      <c r="AL50" s="223">
        <v>52</v>
      </c>
      <c r="AM50" s="223">
        <v>40</v>
      </c>
      <c r="AN50" s="234">
        <v>0</v>
      </c>
      <c r="AO50" s="223">
        <v>1000</v>
      </c>
      <c r="AP50" s="234">
        <v>50.2</v>
      </c>
      <c r="AQ50" s="234">
        <v>9</v>
      </c>
      <c r="AR50" s="223">
        <v>49.75</v>
      </c>
      <c r="AS50" s="223">
        <v>48</v>
      </c>
      <c r="AT50" s="223">
        <v>57</v>
      </c>
      <c r="AU50" s="223">
        <v>0</v>
      </c>
      <c r="AV50" s="223">
        <v>30000</v>
      </c>
      <c r="AW50" s="223">
        <v>49.85</v>
      </c>
      <c r="AX50" s="223">
        <v>17</v>
      </c>
      <c r="AY50" s="234">
        <v>50.2</v>
      </c>
      <c r="AZ50" s="223">
        <v>49.85</v>
      </c>
      <c r="BA50" s="112">
        <v>51</v>
      </c>
      <c r="BB50" s="112">
        <v>49</v>
      </c>
    </row>
    <row r="51" s="10" customFormat="1" ht="17.5" spans="1:52">
      <c r="A51" s="70"/>
      <c r="B51" s="71"/>
      <c r="C51" s="70"/>
      <c r="D51" s="72"/>
      <c r="E51" s="73" t="s">
        <v>192</v>
      </c>
      <c r="F51" s="73"/>
      <c r="G51" s="376"/>
      <c r="H51" s="377">
        <v>1</v>
      </c>
      <c r="I51" s="377">
        <v>0</v>
      </c>
      <c r="J51" s="377">
        <v>1</v>
      </c>
      <c r="K51" s="377">
        <v>0</v>
      </c>
      <c r="L51" s="377">
        <v>0</v>
      </c>
      <c r="M51" s="377">
        <v>1</v>
      </c>
      <c r="N51" s="377">
        <v>0</v>
      </c>
      <c r="O51" s="377"/>
      <c r="P51" s="377">
        <v>0</v>
      </c>
      <c r="Q51" s="377">
        <f>R51+S51*2</f>
        <v>0</v>
      </c>
      <c r="R51" s="377">
        <v>0</v>
      </c>
      <c r="S51" s="377">
        <v>0</v>
      </c>
      <c r="T51" s="141">
        <f t="shared" si="2"/>
        <v>37</v>
      </c>
      <c r="U51" s="141">
        <v>50.2</v>
      </c>
      <c r="V51" s="110">
        <v>52</v>
      </c>
      <c r="W51" s="110">
        <v>40</v>
      </c>
      <c r="X51" s="141" t="s">
        <v>1171</v>
      </c>
      <c r="Y51" s="110" t="s">
        <v>1172</v>
      </c>
      <c r="Z51" s="141" t="s">
        <v>1173</v>
      </c>
      <c r="AA51" s="141" t="s">
        <v>1174</v>
      </c>
      <c r="AB51" s="110" t="s">
        <v>181</v>
      </c>
      <c r="AC51" s="110" t="s">
        <v>181</v>
      </c>
      <c r="AD51" s="110" t="s">
        <v>181</v>
      </c>
      <c r="AE51" s="110" t="s">
        <v>181</v>
      </c>
      <c r="AF51" s="110" t="s">
        <v>181</v>
      </c>
      <c r="AG51" s="110" t="s">
        <v>181</v>
      </c>
      <c r="AH51" s="110" t="s">
        <v>181</v>
      </c>
      <c r="AI51" s="141" t="s">
        <v>181</v>
      </c>
      <c r="AJ51" s="110" t="s">
        <v>181</v>
      </c>
      <c r="AK51" s="141">
        <v>50.2</v>
      </c>
      <c r="AL51" s="110">
        <v>52</v>
      </c>
      <c r="AM51" s="110">
        <v>40</v>
      </c>
      <c r="AN51" s="141" t="s">
        <v>1171</v>
      </c>
      <c r="AO51" s="110" t="s">
        <v>1172</v>
      </c>
      <c r="AP51" s="141" t="s">
        <v>1173</v>
      </c>
      <c r="AQ51" s="141" t="s">
        <v>1174</v>
      </c>
      <c r="AR51" s="110" t="s">
        <v>181</v>
      </c>
      <c r="AS51" s="110" t="s">
        <v>181</v>
      </c>
      <c r="AT51" s="110" t="s">
        <v>181</v>
      </c>
      <c r="AU51" s="110" t="s">
        <v>181</v>
      </c>
      <c r="AV51" s="110" t="s">
        <v>181</v>
      </c>
      <c r="AW51" s="110" t="s">
        <v>181</v>
      </c>
      <c r="AX51" s="110" t="s">
        <v>181</v>
      </c>
      <c r="AY51" s="141" t="s">
        <v>181</v>
      </c>
      <c r="AZ51" s="110" t="s">
        <v>181</v>
      </c>
    </row>
    <row r="52" customFormat="1" ht="17.5" spans="1:54">
      <c r="A52" s="31">
        <f>A42</f>
        <v>608</v>
      </c>
      <c r="B52" s="40" t="s">
        <v>132</v>
      </c>
      <c r="C52" s="31" t="s">
        <v>193</v>
      </c>
      <c r="D52" s="41" t="s">
        <v>109</v>
      </c>
      <c r="E52" s="42" t="s">
        <v>201</v>
      </c>
      <c r="F52" s="42" t="s">
        <v>193</v>
      </c>
      <c r="G52" s="363"/>
      <c r="H52" s="182">
        <v>1</v>
      </c>
      <c r="I52" s="182">
        <v>0</v>
      </c>
      <c r="J52" s="182">
        <v>1</v>
      </c>
      <c r="K52" s="182">
        <v>0</v>
      </c>
      <c r="L52" s="182">
        <v>0</v>
      </c>
      <c r="M52" s="182">
        <v>1</v>
      </c>
      <c r="N52" s="182">
        <v>0</v>
      </c>
      <c r="O52" s="182"/>
      <c r="P52" s="182">
        <v>0</v>
      </c>
      <c r="Q52" s="182">
        <f>R52+S52*2</f>
        <v>0</v>
      </c>
      <c r="R52" s="182">
        <v>0</v>
      </c>
      <c r="S52" s="182">
        <v>0</v>
      </c>
      <c r="T52" s="234">
        <f t="shared" si="2"/>
        <v>37</v>
      </c>
      <c r="U52" s="234">
        <v>50.2</v>
      </c>
      <c r="V52" s="223">
        <v>52</v>
      </c>
      <c r="W52" s="223">
        <v>40</v>
      </c>
      <c r="X52" s="234">
        <v>0</v>
      </c>
      <c r="Y52" s="223">
        <v>1000</v>
      </c>
      <c r="Z52" s="234">
        <v>50.2</v>
      </c>
      <c r="AA52" s="234">
        <v>9</v>
      </c>
      <c r="AB52" s="223">
        <v>49.75</v>
      </c>
      <c r="AC52" s="223">
        <v>48</v>
      </c>
      <c r="AD52" s="223">
        <v>57</v>
      </c>
      <c r="AE52" s="223">
        <v>0</v>
      </c>
      <c r="AF52" s="223">
        <v>30000</v>
      </c>
      <c r="AG52" s="223">
        <v>49.85</v>
      </c>
      <c r="AH52" s="223">
        <v>17</v>
      </c>
      <c r="AI52" s="234">
        <v>50.2</v>
      </c>
      <c r="AJ52" s="223">
        <v>49.85</v>
      </c>
      <c r="AK52" s="234">
        <v>50.2</v>
      </c>
      <c r="AL52" s="223">
        <v>52</v>
      </c>
      <c r="AM52" s="223">
        <v>40</v>
      </c>
      <c r="AN52" s="234">
        <v>0</v>
      </c>
      <c r="AO52" s="223">
        <v>1000</v>
      </c>
      <c r="AP52" s="234">
        <v>50.2</v>
      </c>
      <c r="AQ52" s="234">
        <v>9</v>
      </c>
      <c r="AR52" s="223">
        <v>49.75</v>
      </c>
      <c r="AS52" s="223">
        <v>48</v>
      </c>
      <c r="AT52" s="223">
        <v>57</v>
      </c>
      <c r="AU52" s="223">
        <v>0</v>
      </c>
      <c r="AV52" s="223">
        <v>30000</v>
      </c>
      <c r="AW52" s="223">
        <v>49.85</v>
      </c>
      <c r="AX52" s="223">
        <v>17</v>
      </c>
      <c r="AY52" s="234">
        <v>50.2</v>
      </c>
      <c r="AZ52" s="223">
        <v>49.85</v>
      </c>
      <c r="BA52" s="112">
        <v>51</v>
      </c>
      <c r="BB52" s="112">
        <v>49</v>
      </c>
    </row>
    <row r="53" s="10" customFormat="1" ht="17.5" spans="1:52">
      <c r="A53" s="70"/>
      <c r="B53" s="71"/>
      <c r="C53" s="70"/>
      <c r="D53" s="72"/>
      <c r="E53" s="73" t="s">
        <v>192</v>
      </c>
      <c r="F53" s="73"/>
      <c r="G53" s="376"/>
      <c r="H53" s="377">
        <v>1</v>
      </c>
      <c r="I53" s="377">
        <v>0</v>
      </c>
      <c r="J53" s="377">
        <v>1</v>
      </c>
      <c r="K53" s="377">
        <v>0</v>
      </c>
      <c r="L53" s="377">
        <v>1</v>
      </c>
      <c r="M53" s="377">
        <v>1</v>
      </c>
      <c r="N53" s="377">
        <v>0</v>
      </c>
      <c r="O53" s="377"/>
      <c r="P53" s="377">
        <v>0</v>
      </c>
      <c r="Q53" s="377">
        <f t="shared" ref="Q53:Q60" si="4">R53+S53*2</f>
        <v>0</v>
      </c>
      <c r="R53" s="377">
        <v>0</v>
      </c>
      <c r="S53" s="377">
        <v>0</v>
      </c>
      <c r="T53" s="141">
        <f t="shared" si="2"/>
        <v>53</v>
      </c>
      <c r="U53" s="141">
        <v>50.2</v>
      </c>
      <c r="V53" s="110">
        <v>52</v>
      </c>
      <c r="W53" s="110">
        <v>40</v>
      </c>
      <c r="X53" s="141" t="s">
        <v>1171</v>
      </c>
      <c r="Y53" s="110" t="s">
        <v>1172</v>
      </c>
      <c r="Z53" s="141" t="s">
        <v>1173</v>
      </c>
      <c r="AA53" s="141" t="s">
        <v>1174</v>
      </c>
      <c r="AB53" s="110" t="s">
        <v>181</v>
      </c>
      <c r="AC53" s="110" t="s">
        <v>181</v>
      </c>
      <c r="AD53" s="110" t="s">
        <v>181</v>
      </c>
      <c r="AE53" s="110" t="s">
        <v>181</v>
      </c>
      <c r="AF53" s="110" t="s">
        <v>181</v>
      </c>
      <c r="AG53" s="110" t="s">
        <v>181</v>
      </c>
      <c r="AH53" s="110" t="s">
        <v>181</v>
      </c>
      <c r="AI53" s="141" t="s">
        <v>181</v>
      </c>
      <c r="AJ53" s="110" t="s">
        <v>181</v>
      </c>
      <c r="AK53" s="141">
        <v>50.2</v>
      </c>
      <c r="AL53" s="110">
        <v>52</v>
      </c>
      <c r="AM53" s="110">
        <v>40</v>
      </c>
      <c r="AN53" s="141" t="s">
        <v>1171</v>
      </c>
      <c r="AO53" s="110" t="s">
        <v>1172</v>
      </c>
      <c r="AP53" s="141" t="s">
        <v>1173</v>
      </c>
      <c r="AQ53" s="141" t="s">
        <v>1174</v>
      </c>
      <c r="AR53" s="110" t="s">
        <v>181</v>
      </c>
      <c r="AS53" s="110" t="s">
        <v>181</v>
      </c>
      <c r="AT53" s="110" t="s">
        <v>181</v>
      </c>
      <c r="AU53" s="110" t="s">
        <v>181</v>
      </c>
      <c r="AV53" s="110" t="s">
        <v>181</v>
      </c>
      <c r="AW53" s="110" t="s">
        <v>181</v>
      </c>
      <c r="AX53" s="110" t="s">
        <v>181</v>
      </c>
      <c r="AY53" s="141" t="s">
        <v>181</v>
      </c>
      <c r="AZ53" s="110" t="s">
        <v>181</v>
      </c>
    </row>
    <row r="54" customFormat="1" ht="17.5" spans="1:54">
      <c r="A54" s="31">
        <f t="shared" ref="A54:A58" si="5">A52</f>
        <v>608</v>
      </c>
      <c r="B54" s="40" t="s">
        <v>135</v>
      </c>
      <c r="C54" s="31" t="s">
        <v>202</v>
      </c>
      <c r="D54" s="41" t="s">
        <v>109</v>
      </c>
      <c r="E54" s="42" t="s">
        <v>203</v>
      </c>
      <c r="F54" s="42" t="s">
        <v>202</v>
      </c>
      <c r="G54" s="363"/>
      <c r="H54" s="182">
        <v>1</v>
      </c>
      <c r="I54" s="182">
        <v>0</v>
      </c>
      <c r="J54" s="182">
        <v>1</v>
      </c>
      <c r="K54" s="182">
        <v>0</v>
      </c>
      <c r="L54" s="381">
        <v>1</v>
      </c>
      <c r="M54" s="182">
        <v>1</v>
      </c>
      <c r="N54" s="182">
        <v>0</v>
      </c>
      <c r="O54" s="182"/>
      <c r="P54" s="182">
        <v>0</v>
      </c>
      <c r="Q54" s="182">
        <f t="shared" si="4"/>
        <v>0</v>
      </c>
      <c r="R54" s="182">
        <v>0</v>
      </c>
      <c r="S54" s="182">
        <v>0</v>
      </c>
      <c r="T54" s="234">
        <f t="shared" si="2"/>
        <v>53</v>
      </c>
      <c r="U54" s="234">
        <v>50.2</v>
      </c>
      <c r="V54" s="223">
        <v>52</v>
      </c>
      <c r="W54" s="223">
        <v>40</v>
      </c>
      <c r="X54" s="234">
        <v>0</v>
      </c>
      <c r="Y54" s="223">
        <v>1000</v>
      </c>
      <c r="Z54" s="234">
        <v>50.2</v>
      </c>
      <c r="AA54" s="234">
        <v>9</v>
      </c>
      <c r="AB54" s="223">
        <v>49.75</v>
      </c>
      <c r="AC54" s="223">
        <v>48</v>
      </c>
      <c r="AD54" s="223">
        <v>57</v>
      </c>
      <c r="AE54" s="223">
        <v>0</v>
      </c>
      <c r="AF54" s="223">
        <v>30000</v>
      </c>
      <c r="AG54" s="223">
        <v>49.85</v>
      </c>
      <c r="AH54" s="223">
        <v>17</v>
      </c>
      <c r="AI54" s="234">
        <v>50.2</v>
      </c>
      <c r="AJ54" s="223">
        <v>49.85</v>
      </c>
      <c r="AK54" s="234">
        <v>50.2</v>
      </c>
      <c r="AL54" s="223">
        <v>52</v>
      </c>
      <c r="AM54" s="223">
        <v>40</v>
      </c>
      <c r="AN54" s="234">
        <v>0</v>
      </c>
      <c r="AO54" s="223">
        <v>1000</v>
      </c>
      <c r="AP54" s="234">
        <v>50.2</v>
      </c>
      <c r="AQ54" s="234">
        <v>9</v>
      </c>
      <c r="AR54" s="223">
        <v>49.75</v>
      </c>
      <c r="AS54" s="223">
        <v>48</v>
      </c>
      <c r="AT54" s="223">
        <v>57</v>
      </c>
      <c r="AU54" s="223">
        <v>0</v>
      </c>
      <c r="AV54" s="223">
        <v>30000</v>
      </c>
      <c r="AW54" s="223">
        <v>49.85</v>
      </c>
      <c r="AX54" s="223">
        <v>17</v>
      </c>
      <c r="AY54" s="234">
        <v>50.2</v>
      </c>
      <c r="AZ54" s="223">
        <v>49.85</v>
      </c>
      <c r="BA54" s="112">
        <v>51</v>
      </c>
      <c r="BB54" s="112">
        <v>49</v>
      </c>
    </row>
    <row r="55" s="6" customFormat="1" ht="17.5" spans="1:52">
      <c r="A55" s="62"/>
      <c r="B55" s="63"/>
      <c r="C55" s="62"/>
      <c r="D55" s="64"/>
      <c r="E55" s="65" t="s">
        <v>204</v>
      </c>
      <c r="F55" s="65"/>
      <c r="G55" s="374"/>
      <c r="H55" s="375">
        <v>1</v>
      </c>
      <c r="I55" s="375">
        <v>0</v>
      </c>
      <c r="J55" s="375">
        <v>0</v>
      </c>
      <c r="K55" s="375">
        <v>0</v>
      </c>
      <c r="L55" s="375">
        <v>1</v>
      </c>
      <c r="M55" s="375"/>
      <c r="N55" s="375">
        <v>0</v>
      </c>
      <c r="O55" s="375"/>
      <c r="P55" s="375">
        <v>0</v>
      </c>
      <c r="Q55" s="375"/>
      <c r="R55" s="375"/>
      <c r="S55" s="375"/>
      <c r="T55" s="341">
        <f t="shared" si="2"/>
        <v>17</v>
      </c>
      <c r="U55" s="313" t="s">
        <v>1175</v>
      </c>
      <c r="V55" s="313">
        <v>52</v>
      </c>
      <c r="W55" s="313" t="s">
        <v>1176</v>
      </c>
      <c r="X55" s="313">
        <v>0</v>
      </c>
      <c r="Y55" s="313">
        <v>0</v>
      </c>
      <c r="Z55" s="313" t="s">
        <v>1177</v>
      </c>
      <c r="AA55" s="313" t="s">
        <v>1174</v>
      </c>
      <c r="AB55" s="313" t="s">
        <v>181</v>
      </c>
      <c r="AC55" s="313" t="s">
        <v>181</v>
      </c>
      <c r="AD55" s="313" t="s">
        <v>181</v>
      </c>
      <c r="AE55" s="313" t="s">
        <v>181</v>
      </c>
      <c r="AF55" s="313" t="s">
        <v>181</v>
      </c>
      <c r="AG55" s="313" t="s">
        <v>181</v>
      </c>
      <c r="AH55" s="313" t="s">
        <v>181</v>
      </c>
      <c r="AI55" s="313" t="s">
        <v>181</v>
      </c>
      <c r="AJ55" s="313" t="s">
        <v>181</v>
      </c>
      <c r="AK55" s="313" t="s">
        <v>1175</v>
      </c>
      <c r="AL55" s="313">
        <v>52</v>
      </c>
      <c r="AM55" s="313" t="s">
        <v>1176</v>
      </c>
      <c r="AN55" s="313">
        <v>0</v>
      </c>
      <c r="AO55" s="313">
        <v>0</v>
      </c>
      <c r="AP55" s="313" t="s">
        <v>1177</v>
      </c>
      <c r="AQ55" s="313" t="s">
        <v>1174</v>
      </c>
      <c r="AR55" s="313" t="s">
        <v>181</v>
      </c>
      <c r="AS55" s="313" t="s">
        <v>181</v>
      </c>
      <c r="AT55" s="313" t="s">
        <v>181</v>
      </c>
      <c r="AU55" s="313" t="s">
        <v>181</v>
      </c>
      <c r="AV55" s="313" t="s">
        <v>181</v>
      </c>
      <c r="AW55" s="313" t="s">
        <v>181</v>
      </c>
      <c r="AX55" s="313" t="s">
        <v>181</v>
      </c>
      <c r="AY55" s="313" t="s">
        <v>181</v>
      </c>
      <c r="AZ55" s="313" t="s">
        <v>181</v>
      </c>
    </row>
    <row r="56" customFormat="1" ht="17.5" spans="1:54">
      <c r="A56" s="31">
        <f t="shared" si="5"/>
        <v>608</v>
      </c>
      <c r="B56" s="40" t="s">
        <v>135</v>
      </c>
      <c r="C56" s="31" t="s">
        <v>202</v>
      </c>
      <c r="D56" s="41" t="s">
        <v>120</v>
      </c>
      <c r="E56" s="42" t="s">
        <v>206</v>
      </c>
      <c r="F56" s="42" t="s">
        <v>207</v>
      </c>
      <c r="G56" s="363"/>
      <c r="H56" s="182">
        <v>1</v>
      </c>
      <c r="I56" s="182">
        <v>0</v>
      </c>
      <c r="J56" s="182">
        <v>0</v>
      </c>
      <c r="K56" s="182">
        <v>0</v>
      </c>
      <c r="L56" s="182">
        <v>1</v>
      </c>
      <c r="M56" s="182">
        <v>0</v>
      </c>
      <c r="N56" s="182">
        <v>0</v>
      </c>
      <c r="O56" s="182"/>
      <c r="P56" s="182">
        <v>0</v>
      </c>
      <c r="Q56" s="182">
        <f t="shared" si="4"/>
        <v>0</v>
      </c>
      <c r="R56" s="182">
        <v>0</v>
      </c>
      <c r="S56" s="182">
        <v>0</v>
      </c>
      <c r="T56" s="234">
        <f t="shared" si="2"/>
        <v>17</v>
      </c>
      <c r="U56" s="234">
        <v>50.2</v>
      </c>
      <c r="V56" s="223">
        <v>52</v>
      </c>
      <c r="W56" s="223">
        <v>50</v>
      </c>
      <c r="X56" s="234">
        <v>0</v>
      </c>
      <c r="Y56" s="223">
        <v>1000</v>
      </c>
      <c r="Z56" s="234">
        <v>50.2</v>
      </c>
      <c r="AA56" s="234">
        <v>9</v>
      </c>
      <c r="AB56" s="223">
        <v>49.75</v>
      </c>
      <c r="AC56" s="223">
        <v>48</v>
      </c>
      <c r="AD56" s="223">
        <v>57</v>
      </c>
      <c r="AE56" s="223">
        <v>0</v>
      </c>
      <c r="AF56" s="223">
        <v>30000</v>
      </c>
      <c r="AG56" s="223">
        <v>49.85</v>
      </c>
      <c r="AH56" s="223">
        <v>17</v>
      </c>
      <c r="AI56" s="234">
        <v>50.2</v>
      </c>
      <c r="AJ56" s="223">
        <v>49.85</v>
      </c>
      <c r="AK56" s="234">
        <v>50.2</v>
      </c>
      <c r="AL56" s="223">
        <v>52</v>
      </c>
      <c r="AM56" s="223">
        <v>50</v>
      </c>
      <c r="AN56" s="234">
        <v>0</v>
      </c>
      <c r="AO56" s="223">
        <v>1000</v>
      </c>
      <c r="AP56" s="234">
        <v>50.2</v>
      </c>
      <c r="AQ56" s="234">
        <v>9</v>
      </c>
      <c r="AR56" s="223">
        <v>49.75</v>
      </c>
      <c r="AS56" s="223">
        <v>48</v>
      </c>
      <c r="AT56" s="223">
        <v>57</v>
      </c>
      <c r="AU56" s="223">
        <v>0</v>
      </c>
      <c r="AV56" s="223">
        <v>30000</v>
      </c>
      <c r="AW56" s="223">
        <v>49.85</v>
      </c>
      <c r="AX56" s="223">
        <v>17</v>
      </c>
      <c r="AY56" s="234">
        <v>50.2</v>
      </c>
      <c r="AZ56" s="223">
        <v>49.85</v>
      </c>
      <c r="BA56" s="112">
        <v>51</v>
      </c>
      <c r="BB56" s="112">
        <v>49</v>
      </c>
    </row>
    <row r="57" s="7" customFormat="1" ht="17.5" spans="1:54">
      <c r="A57" s="67"/>
      <c r="B57" s="63"/>
      <c r="C57" s="62"/>
      <c r="D57" s="64"/>
      <c r="E57" s="65" t="s">
        <v>192</v>
      </c>
      <c r="F57" s="76"/>
      <c r="G57" s="374"/>
      <c r="H57" s="375">
        <v>1</v>
      </c>
      <c r="I57" s="375">
        <v>0</v>
      </c>
      <c r="J57" s="375">
        <v>1</v>
      </c>
      <c r="K57" s="375">
        <v>0</v>
      </c>
      <c r="L57" s="375">
        <v>0</v>
      </c>
      <c r="M57" s="375">
        <v>0</v>
      </c>
      <c r="N57" s="375">
        <v>0</v>
      </c>
      <c r="O57" s="375"/>
      <c r="P57" s="375">
        <v>0</v>
      </c>
      <c r="Q57" s="375">
        <f t="shared" si="4"/>
        <v>0</v>
      </c>
      <c r="R57" s="375">
        <v>0</v>
      </c>
      <c r="S57" s="375">
        <v>0</v>
      </c>
      <c r="T57" s="238">
        <f t="shared" si="2"/>
        <v>5</v>
      </c>
      <c r="U57" s="238">
        <v>50.2</v>
      </c>
      <c r="V57" s="225">
        <v>52</v>
      </c>
      <c r="W57" s="225">
        <v>40</v>
      </c>
      <c r="X57" s="238" t="s">
        <v>926</v>
      </c>
      <c r="Y57" s="225" t="s">
        <v>1172</v>
      </c>
      <c r="Z57" s="238" t="s">
        <v>1173</v>
      </c>
      <c r="AA57" s="238" t="s">
        <v>1174</v>
      </c>
      <c r="AB57" s="225" t="s">
        <v>181</v>
      </c>
      <c r="AC57" s="225" t="s">
        <v>181</v>
      </c>
      <c r="AD57" s="225" t="s">
        <v>181</v>
      </c>
      <c r="AE57" s="225" t="s">
        <v>181</v>
      </c>
      <c r="AF57" s="225" t="s">
        <v>181</v>
      </c>
      <c r="AG57" s="225" t="s">
        <v>181</v>
      </c>
      <c r="AH57" s="225" t="s">
        <v>181</v>
      </c>
      <c r="AI57" s="238" t="s">
        <v>181</v>
      </c>
      <c r="AJ57" s="225" t="s">
        <v>181</v>
      </c>
      <c r="AK57" s="238">
        <v>50.2</v>
      </c>
      <c r="AL57" s="225">
        <v>52</v>
      </c>
      <c r="AM57" s="225">
        <v>40</v>
      </c>
      <c r="AN57" s="238" t="s">
        <v>1171</v>
      </c>
      <c r="AO57" s="225" t="s">
        <v>1172</v>
      </c>
      <c r="AP57" s="238" t="s">
        <v>1173</v>
      </c>
      <c r="AQ57" s="238" t="s">
        <v>1174</v>
      </c>
      <c r="AR57" s="225" t="s">
        <v>181</v>
      </c>
      <c r="AS57" s="225" t="s">
        <v>181</v>
      </c>
      <c r="AT57" s="225" t="s">
        <v>181</v>
      </c>
      <c r="AU57" s="225" t="s">
        <v>181</v>
      </c>
      <c r="AV57" s="225" t="s">
        <v>181</v>
      </c>
      <c r="AW57" s="225" t="s">
        <v>181</v>
      </c>
      <c r="AX57" s="225" t="s">
        <v>181</v>
      </c>
      <c r="AY57" s="238" t="s">
        <v>181</v>
      </c>
      <c r="AZ57" s="225" t="s">
        <v>181</v>
      </c>
      <c r="BA57" s="6"/>
      <c r="BB57" s="6"/>
    </row>
    <row r="58" customFormat="1" ht="17.5" spans="1:54">
      <c r="A58" s="57">
        <f t="shared" si="5"/>
        <v>608</v>
      </c>
      <c r="B58" s="58" t="s">
        <v>135</v>
      </c>
      <c r="C58" s="59" t="s">
        <v>202</v>
      </c>
      <c r="D58" s="60" t="s">
        <v>126</v>
      </c>
      <c r="E58" s="61" t="s">
        <v>212</v>
      </c>
      <c r="F58" s="77" t="s">
        <v>213</v>
      </c>
      <c r="G58" s="363"/>
      <c r="H58" s="182">
        <v>1</v>
      </c>
      <c r="I58" s="182">
        <v>0</v>
      </c>
      <c r="J58" s="182">
        <v>1</v>
      </c>
      <c r="K58" s="182">
        <v>0</v>
      </c>
      <c r="L58" s="182">
        <v>0</v>
      </c>
      <c r="M58" s="182">
        <v>0</v>
      </c>
      <c r="N58" s="182">
        <v>0</v>
      </c>
      <c r="O58" s="182"/>
      <c r="P58" s="182">
        <v>0</v>
      </c>
      <c r="Q58" s="182">
        <f t="shared" si="4"/>
        <v>0</v>
      </c>
      <c r="R58" s="182">
        <v>0</v>
      </c>
      <c r="S58" s="182">
        <v>0</v>
      </c>
      <c r="T58" s="234">
        <f t="shared" si="2"/>
        <v>5</v>
      </c>
      <c r="U58" s="234">
        <v>50.2</v>
      </c>
      <c r="V58" s="223">
        <v>52</v>
      </c>
      <c r="W58" s="223">
        <v>40</v>
      </c>
      <c r="X58" s="234">
        <v>500</v>
      </c>
      <c r="Y58" s="223">
        <v>1000</v>
      </c>
      <c r="Z58" s="234">
        <v>50.2</v>
      </c>
      <c r="AA58" s="234">
        <v>9</v>
      </c>
      <c r="AB58" s="223">
        <v>49.75</v>
      </c>
      <c r="AC58" s="223">
        <v>48</v>
      </c>
      <c r="AD58" s="223">
        <v>57</v>
      </c>
      <c r="AE58" s="223">
        <v>0</v>
      </c>
      <c r="AF58" s="223">
        <v>30000</v>
      </c>
      <c r="AG58" s="223">
        <v>49.85</v>
      </c>
      <c r="AH58" s="223">
        <v>17</v>
      </c>
      <c r="AI58" s="234">
        <v>50.2</v>
      </c>
      <c r="AJ58" s="223">
        <v>49.85</v>
      </c>
      <c r="AK58" s="234">
        <v>50.2</v>
      </c>
      <c r="AL58" s="223">
        <v>52</v>
      </c>
      <c r="AM58" s="223">
        <v>40</v>
      </c>
      <c r="AN58" s="234">
        <v>0</v>
      </c>
      <c r="AO58" s="223">
        <v>1000</v>
      </c>
      <c r="AP58" s="234">
        <v>50.2</v>
      </c>
      <c r="AQ58" s="234">
        <v>9</v>
      </c>
      <c r="AR58" s="223">
        <v>49.75</v>
      </c>
      <c r="AS58" s="223">
        <v>48</v>
      </c>
      <c r="AT58" s="223">
        <v>57</v>
      </c>
      <c r="AU58" s="223">
        <v>0</v>
      </c>
      <c r="AV58" s="223">
        <v>30000</v>
      </c>
      <c r="AW58" s="223">
        <v>49.85</v>
      </c>
      <c r="AX58" s="223">
        <v>17</v>
      </c>
      <c r="AY58" s="234">
        <v>50.2</v>
      </c>
      <c r="AZ58" s="223">
        <v>49.85</v>
      </c>
      <c r="BA58" s="112">
        <v>51</v>
      </c>
      <c r="BB58" s="112">
        <v>49</v>
      </c>
    </row>
    <row r="59" s="7" customFormat="1" ht="17.5" spans="1:54">
      <c r="A59" s="67"/>
      <c r="B59" s="63"/>
      <c r="C59" s="62"/>
      <c r="D59" s="64"/>
      <c r="E59" s="65" t="s">
        <v>192</v>
      </c>
      <c r="F59" s="76"/>
      <c r="G59" s="374"/>
      <c r="H59" s="375">
        <v>1</v>
      </c>
      <c r="I59" s="375">
        <v>0</v>
      </c>
      <c r="J59" s="375">
        <v>1</v>
      </c>
      <c r="K59" s="375">
        <v>0</v>
      </c>
      <c r="L59" s="375">
        <v>0</v>
      </c>
      <c r="M59" s="375">
        <v>0</v>
      </c>
      <c r="N59" s="375">
        <v>0</v>
      </c>
      <c r="O59" s="375"/>
      <c r="P59" s="375">
        <v>0</v>
      </c>
      <c r="Q59" s="375">
        <f t="shared" si="4"/>
        <v>0</v>
      </c>
      <c r="R59" s="375">
        <v>0</v>
      </c>
      <c r="S59" s="375">
        <v>0</v>
      </c>
      <c r="T59" s="238">
        <f t="shared" si="2"/>
        <v>5</v>
      </c>
      <c r="U59" s="238">
        <v>50.5</v>
      </c>
      <c r="V59" s="225">
        <v>52</v>
      </c>
      <c r="W59" s="225">
        <v>40</v>
      </c>
      <c r="X59" s="238" t="s">
        <v>926</v>
      </c>
      <c r="Y59" s="225" t="s">
        <v>1172</v>
      </c>
      <c r="Z59" s="238" t="s">
        <v>1173</v>
      </c>
      <c r="AA59" s="238" t="s">
        <v>1174</v>
      </c>
      <c r="AB59" s="225" t="s">
        <v>181</v>
      </c>
      <c r="AC59" s="225" t="s">
        <v>181</v>
      </c>
      <c r="AD59" s="225" t="s">
        <v>181</v>
      </c>
      <c r="AE59" s="225" t="s">
        <v>181</v>
      </c>
      <c r="AF59" s="225" t="s">
        <v>181</v>
      </c>
      <c r="AG59" s="225" t="s">
        <v>181</v>
      </c>
      <c r="AH59" s="225" t="s">
        <v>181</v>
      </c>
      <c r="AI59" s="238" t="s">
        <v>181</v>
      </c>
      <c r="AJ59" s="225" t="s">
        <v>181</v>
      </c>
      <c r="AK59" s="238">
        <v>50.2</v>
      </c>
      <c r="AL59" s="225">
        <v>52</v>
      </c>
      <c r="AM59" s="225">
        <v>40</v>
      </c>
      <c r="AN59" s="238" t="s">
        <v>1171</v>
      </c>
      <c r="AO59" s="225" t="s">
        <v>1172</v>
      </c>
      <c r="AP59" s="238" t="s">
        <v>1173</v>
      </c>
      <c r="AQ59" s="238" t="s">
        <v>1174</v>
      </c>
      <c r="AR59" s="225" t="s">
        <v>181</v>
      </c>
      <c r="AS59" s="225" t="s">
        <v>181</v>
      </c>
      <c r="AT59" s="225" t="s">
        <v>181</v>
      </c>
      <c r="AU59" s="225" t="s">
        <v>181</v>
      </c>
      <c r="AV59" s="225" t="s">
        <v>181</v>
      </c>
      <c r="AW59" s="225" t="s">
        <v>181</v>
      </c>
      <c r="AX59" s="225" t="s">
        <v>181</v>
      </c>
      <c r="AY59" s="238" t="s">
        <v>181</v>
      </c>
      <c r="AZ59" s="225" t="s">
        <v>181</v>
      </c>
      <c r="BA59" s="6"/>
      <c r="BB59" s="6"/>
    </row>
    <row r="60" customFormat="1" ht="17.5" spans="1:54">
      <c r="A60" s="57">
        <f>A56</f>
        <v>608</v>
      </c>
      <c r="B60" s="58" t="s">
        <v>135</v>
      </c>
      <c r="C60" s="59" t="s">
        <v>202</v>
      </c>
      <c r="D60" s="60" t="s">
        <v>129</v>
      </c>
      <c r="E60" s="61" t="s">
        <v>214</v>
      </c>
      <c r="F60" s="77" t="s">
        <v>215</v>
      </c>
      <c r="G60" s="363"/>
      <c r="H60" s="182">
        <v>1</v>
      </c>
      <c r="I60" s="182">
        <v>0</v>
      </c>
      <c r="J60" s="182">
        <v>1</v>
      </c>
      <c r="K60" s="182">
        <v>0</v>
      </c>
      <c r="L60" s="182">
        <v>0</v>
      </c>
      <c r="M60" s="182">
        <v>0</v>
      </c>
      <c r="N60" s="182">
        <v>0</v>
      </c>
      <c r="O60" s="182"/>
      <c r="P60" s="182">
        <v>0</v>
      </c>
      <c r="Q60" s="182">
        <f t="shared" si="4"/>
        <v>0</v>
      </c>
      <c r="R60" s="182">
        <v>0</v>
      </c>
      <c r="S60" s="182">
        <v>0</v>
      </c>
      <c r="T60" s="234">
        <f t="shared" si="2"/>
        <v>5</v>
      </c>
      <c r="U60" s="234">
        <v>50.5</v>
      </c>
      <c r="V60" s="223">
        <v>52</v>
      </c>
      <c r="W60" s="223">
        <v>40</v>
      </c>
      <c r="X60" s="234">
        <v>500</v>
      </c>
      <c r="Y60" s="223">
        <v>1000</v>
      </c>
      <c r="Z60" s="234">
        <v>50.2</v>
      </c>
      <c r="AA60" s="234">
        <v>9</v>
      </c>
      <c r="AB60" s="223">
        <v>49.75</v>
      </c>
      <c r="AC60" s="223">
        <v>48</v>
      </c>
      <c r="AD60" s="223">
        <v>57</v>
      </c>
      <c r="AE60" s="223">
        <v>0</v>
      </c>
      <c r="AF60" s="223">
        <v>30000</v>
      </c>
      <c r="AG60" s="223">
        <v>49.85</v>
      </c>
      <c r="AH60" s="223">
        <v>17</v>
      </c>
      <c r="AI60" s="234">
        <v>50.2</v>
      </c>
      <c r="AJ60" s="223">
        <v>49.85</v>
      </c>
      <c r="AK60" s="234">
        <v>50.2</v>
      </c>
      <c r="AL60" s="223">
        <v>52</v>
      </c>
      <c r="AM60" s="223">
        <v>40</v>
      </c>
      <c r="AN60" s="234">
        <v>0</v>
      </c>
      <c r="AO60" s="223">
        <v>1000</v>
      </c>
      <c r="AP60" s="234">
        <v>50.2</v>
      </c>
      <c r="AQ60" s="234">
        <v>9</v>
      </c>
      <c r="AR60" s="223">
        <v>49.75</v>
      </c>
      <c r="AS60" s="223">
        <v>48</v>
      </c>
      <c r="AT60" s="223">
        <v>57</v>
      </c>
      <c r="AU60" s="223">
        <v>0</v>
      </c>
      <c r="AV60" s="223">
        <v>30000</v>
      </c>
      <c r="AW60" s="223">
        <v>49.85</v>
      </c>
      <c r="AX60" s="223">
        <v>17</v>
      </c>
      <c r="AY60" s="234">
        <v>50.2</v>
      </c>
      <c r="AZ60" s="223">
        <v>49.85</v>
      </c>
      <c r="BA60" s="112">
        <v>51</v>
      </c>
      <c r="BB60" s="112">
        <v>49</v>
      </c>
    </row>
    <row r="61" s="6" customFormat="1" ht="17.5" spans="1:52">
      <c r="A61" s="62"/>
      <c r="B61" s="63"/>
      <c r="C61" s="62"/>
      <c r="D61" s="64"/>
      <c r="E61" s="65" t="s">
        <v>216</v>
      </c>
      <c r="F61" s="65"/>
      <c r="G61" s="374"/>
      <c r="H61" s="375">
        <v>1</v>
      </c>
      <c r="I61" s="375">
        <v>0</v>
      </c>
      <c r="J61" s="375">
        <v>1</v>
      </c>
      <c r="K61" s="375">
        <v>0</v>
      </c>
      <c r="L61" s="375">
        <v>0</v>
      </c>
      <c r="M61" s="375">
        <v>1</v>
      </c>
      <c r="N61" s="375">
        <v>0</v>
      </c>
      <c r="O61" s="375"/>
      <c r="P61" s="375">
        <v>0</v>
      </c>
      <c r="Q61" s="375">
        <f t="shared" ref="Q61:Q66" si="6">R61+S61*2</f>
        <v>0</v>
      </c>
      <c r="R61" s="375">
        <v>0</v>
      </c>
      <c r="S61" s="375">
        <v>0</v>
      </c>
      <c r="T61" s="341">
        <f t="shared" si="2"/>
        <v>37</v>
      </c>
      <c r="U61" s="313">
        <v>50.2</v>
      </c>
      <c r="V61" s="313">
        <v>52</v>
      </c>
      <c r="W61" s="313">
        <v>40</v>
      </c>
      <c r="X61" s="313" t="s">
        <v>1171</v>
      </c>
      <c r="Y61" s="313" t="s">
        <v>1172</v>
      </c>
      <c r="Z61" s="313" t="s">
        <v>1173</v>
      </c>
      <c r="AA61" s="313" t="s">
        <v>1174</v>
      </c>
      <c r="AB61" s="313" t="s">
        <v>181</v>
      </c>
      <c r="AC61" s="313" t="s">
        <v>181</v>
      </c>
      <c r="AD61" s="313" t="s">
        <v>181</v>
      </c>
      <c r="AE61" s="313" t="s">
        <v>181</v>
      </c>
      <c r="AF61" s="313" t="s">
        <v>181</v>
      </c>
      <c r="AG61" s="313" t="s">
        <v>181</v>
      </c>
      <c r="AH61" s="313" t="s">
        <v>181</v>
      </c>
      <c r="AI61" s="313" t="s">
        <v>181</v>
      </c>
      <c r="AJ61" s="313" t="s">
        <v>181</v>
      </c>
      <c r="AK61" s="313">
        <v>50.2</v>
      </c>
      <c r="AL61" s="313">
        <v>52</v>
      </c>
      <c r="AM61" s="313">
        <v>40</v>
      </c>
      <c r="AN61" s="313" t="s">
        <v>1171</v>
      </c>
      <c r="AO61" s="313" t="s">
        <v>1172</v>
      </c>
      <c r="AP61" s="313" t="s">
        <v>1173</v>
      </c>
      <c r="AQ61" s="313" t="s">
        <v>1174</v>
      </c>
      <c r="AR61" s="313" t="s">
        <v>181</v>
      </c>
      <c r="AS61" s="313" t="s">
        <v>181</v>
      </c>
      <c r="AT61" s="313" t="s">
        <v>181</v>
      </c>
      <c r="AU61" s="313" t="s">
        <v>181</v>
      </c>
      <c r="AV61" s="313" t="s">
        <v>181</v>
      </c>
      <c r="AW61" s="313" t="s">
        <v>181</v>
      </c>
      <c r="AX61" s="313" t="s">
        <v>181</v>
      </c>
      <c r="AY61" s="313" t="s">
        <v>181</v>
      </c>
      <c r="AZ61" s="313" t="s">
        <v>181</v>
      </c>
    </row>
    <row r="62" customFormat="1" ht="17.5" spans="1:54">
      <c r="A62" s="31">
        <f>A56</f>
        <v>608</v>
      </c>
      <c r="B62" s="40" t="s">
        <v>138</v>
      </c>
      <c r="C62" s="31" t="s">
        <v>223</v>
      </c>
      <c r="D62" s="41" t="s">
        <v>109</v>
      </c>
      <c r="E62" s="42" t="s">
        <v>224</v>
      </c>
      <c r="F62" s="42" t="s">
        <v>223</v>
      </c>
      <c r="G62" s="363"/>
      <c r="H62" s="182">
        <v>1</v>
      </c>
      <c r="I62" s="182">
        <v>0</v>
      </c>
      <c r="J62" s="182">
        <v>1</v>
      </c>
      <c r="K62" s="182">
        <v>0</v>
      </c>
      <c r="L62" s="182">
        <v>0</v>
      </c>
      <c r="M62" s="182">
        <v>1</v>
      </c>
      <c r="N62" s="182">
        <v>0</v>
      </c>
      <c r="O62" s="182"/>
      <c r="P62" s="182">
        <v>0</v>
      </c>
      <c r="Q62" s="182">
        <f t="shared" si="6"/>
        <v>0</v>
      </c>
      <c r="R62" s="182">
        <v>0</v>
      </c>
      <c r="S62" s="182">
        <v>0</v>
      </c>
      <c r="T62" s="234">
        <f t="shared" si="2"/>
        <v>37</v>
      </c>
      <c r="U62" s="234">
        <v>50.2</v>
      </c>
      <c r="V62" s="223">
        <v>52</v>
      </c>
      <c r="W62" s="223">
        <v>40</v>
      </c>
      <c r="X62" s="234">
        <v>0</v>
      </c>
      <c r="Y62" s="223">
        <v>1000</v>
      </c>
      <c r="Z62" s="234">
        <v>50.2</v>
      </c>
      <c r="AA62" s="234">
        <v>9</v>
      </c>
      <c r="AB62" s="223">
        <v>49.75</v>
      </c>
      <c r="AC62" s="223">
        <v>48</v>
      </c>
      <c r="AD62" s="223">
        <v>57</v>
      </c>
      <c r="AE62" s="223">
        <v>0</v>
      </c>
      <c r="AF62" s="223">
        <v>30000</v>
      </c>
      <c r="AG62" s="223">
        <v>49.85</v>
      </c>
      <c r="AH62" s="223">
        <v>17</v>
      </c>
      <c r="AI62" s="234">
        <v>50.2</v>
      </c>
      <c r="AJ62" s="223">
        <v>49.85</v>
      </c>
      <c r="AK62" s="234">
        <v>50.2</v>
      </c>
      <c r="AL62" s="223">
        <v>52</v>
      </c>
      <c r="AM62" s="223">
        <v>40</v>
      </c>
      <c r="AN62" s="234">
        <v>0</v>
      </c>
      <c r="AO62" s="223">
        <v>1000</v>
      </c>
      <c r="AP62" s="234">
        <v>50.2</v>
      </c>
      <c r="AQ62" s="234">
        <v>9</v>
      </c>
      <c r="AR62" s="223">
        <v>49.75</v>
      </c>
      <c r="AS62" s="223">
        <v>48</v>
      </c>
      <c r="AT62" s="223">
        <v>57</v>
      </c>
      <c r="AU62" s="223">
        <v>0</v>
      </c>
      <c r="AV62" s="223">
        <v>30000</v>
      </c>
      <c r="AW62" s="223">
        <v>49.85</v>
      </c>
      <c r="AX62" s="223">
        <v>17</v>
      </c>
      <c r="AY62" s="234">
        <v>50.2</v>
      </c>
      <c r="AZ62" s="223">
        <v>49.85</v>
      </c>
      <c r="BA62" s="112">
        <v>51</v>
      </c>
      <c r="BB62" s="112">
        <v>49</v>
      </c>
    </row>
    <row r="63" s="6" customFormat="1" ht="17.5" spans="1:52">
      <c r="A63" s="62"/>
      <c r="B63" s="63"/>
      <c r="C63" s="62"/>
      <c r="D63" s="64"/>
      <c r="E63" s="65" t="s">
        <v>225</v>
      </c>
      <c r="F63" s="65"/>
      <c r="G63" s="374"/>
      <c r="H63" s="375">
        <v>1</v>
      </c>
      <c r="I63" s="375">
        <v>0</v>
      </c>
      <c r="J63" s="375">
        <v>1</v>
      </c>
      <c r="K63" s="375">
        <v>0</v>
      </c>
      <c r="L63" s="375">
        <v>0</v>
      </c>
      <c r="M63" s="375">
        <v>1</v>
      </c>
      <c r="N63" s="375">
        <v>0</v>
      </c>
      <c r="O63" s="375"/>
      <c r="P63" s="375">
        <v>0</v>
      </c>
      <c r="Q63" s="375">
        <f t="shared" si="6"/>
        <v>0</v>
      </c>
      <c r="R63" s="375">
        <v>0</v>
      </c>
      <c r="S63" s="375">
        <v>0</v>
      </c>
      <c r="T63" s="341">
        <f t="shared" si="2"/>
        <v>37</v>
      </c>
      <c r="U63" s="313">
        <v>50.2</v>
      </c>
      <c r="V63" s="313">
        <v>52</v>
      </c>
      <c r="W63" s="313">
        <v>40</v>
      </c>
      <c r="X63" s="313" t="s">
        <v>1171</v>
      </c>
      <c r="Y63" s="313" t="s">
        <v>1172</v>
      </c>
      <c r="Z63" s="313" t="s">
        <v>1173</v>
      </c>
      <c r="AA63" s="313" t="s">
        <v>1174</v>
      </c>
      <c r="AB63" s="313" t="s">
        <v>181</v>
      </c>
      <c r="AC63" s="313" t="s">
        <v>181</v>
      </c>
      <c r="AD63" s="313" t="s">
        <v>181</v>
      </c>
      <c r="AE63" s="313" t="s">
        <v>181</v>
      </c>
      <c r="AF63" s="313" t="s">
        <v>181</v>
      </c>
      <c r="AG63" s="313" t="s">
        <v>181</v>
      </c>
      <c r="AH63" s="313" t="s">
        <v>181</v>
      </c>
      <c r="AI63" s="313" t="s">
        <v>181</v>
      </c>
      <c r="AJ63" s="313" t="s">
        <v>181</v>
      </c>
      <c r="AK63" s="313">
        <v>50.2</v>
      </c>
      <c r="AL63" s="313">
        <v>52</v>
      </c>
      <c r="AM63" s="313">
        <v>40</v>
      </c>
      <c r="AN63" s="313" t="s">
        <v>1171</v>
      </c>
      <c r="AO63" s="313" t="s">
        <v>1172</v>
      </c>
      <c r="AP63" s="313" t="s">
        <v>1173</v>
      </c>
      <c r="AQ63" s="313" t="s">
        <v>1174</v>
      </c>
      <c r="AR63" s="313" t="s">
        <v>181</v>
      </c>
      <c r="AS63" s="313" t="s">
        <v>181</v>
      </c>
      <c r="AT63" s="313" t="s">
        <v>181</v>
      </c>
      <c r="AU63" s="313" t="s">
        <v>181</v>
      </c>
      <c r="AV63" s="313" t="s">
        <v>181</v>
      </c>
      <c r="AW63" s="313" t="s">
        <v>181</v>
      </c>
      <c r="AX63" s="313" t="s">
        <v>181</v>
      </c>
      <c r="AY63" s="313" t="s">
        <v>181</v>
      </c>
      <c r="AZ63" s="313" t="s">
        <v>181</v>
      </c>
    </row>
    <row r="64" customFormat="1" ht="17.5" spans="1:54">
      <c r="A64" s="31">
        <f t="shared" ref="A64:A68" si="7">A62</f>
        <v>608</v>
      </c>
      <c r="B64" s="40" t="s">
        <v>138</v>
      </c>
      <c r="C64" s="31" t="s">
        <v>223</v>
      </c>
      <c r="D64" s="41" t="s">
        <v>120</v>
      </c>
      <c r="E64" s="42" t="s">
        <v>226</v>
      </c>
      <c r="F64" s="42" t="s">
        <v>227</v>
      </c>
      <c r="G64" s="363"/>
      <c r="H64" s="182">
        <v>1</v>
      </c>
      <c r="I64" s="182">
        <v>0</v>
      </c>
      <c r="J64" s="182">
        <v>1</v>
      </c>
      <c r="K64" s="182">
        <v>0</v>
      </c>
      <c r="L64" s="182">
        <v>0</v>
      </c>
      <c r="M64" s="182">
        <v>1</v>
      </c>
      <c r="N64" s="182">
        <v>0</v>
      </c>
      <c r="O64" s="182"/>
      <c r="P64" s="182">
        <v>0</v>
      </c>
      <c r="Q64" s="182">
        <f t="shared" si="6"/>
        <v>0</v>
      </c>
      <c r="R64" s="182">
        <v>0</v>
      </c>
      <c r="S64" s="182">
        <v>0</v>
      </c>
      <c r="T64" s="234">
        <f t="shared" si="2"/>
        <v>37</v>
      </c>
      <c r="U64" s="234">
        <v>50.2</v>
      </c>
      <c r="V64" s="223">
        <v>52</v>
      </c>
      <c r="W64" s="223">
        <v>40</v>
      </c>
      <c r="X64" s="234">
        <v>0</v>
      </c>
      <c r="Y64" s="223">
        <v>1000</v>
      </c>
      <c r="Z64" s="234">
        <v>50.2</v>
      </c>
      <c r="AA64" s="234">
        <v>9</v>
      </c>
      <c r="AB64" s="223">
        <v>49.75</v>
      </c>
      <c r="AC64" s="223">
        <v>48</v>
      </c>
      <c r="AD64" s="223">
        <v>57</v>
      </c>
      <c r="AE64" s="223">
        <v>0</v>
      </c>
      <c r="AF64" s="223">
        <v>30000</v>
      </c>
      <c r="AG64" s="223">
        <v>49.85</v>
      </c>
      <c r="AH64" s="223">
        <v>17</v>
      </c>
      <c r="AI64" s="234">
        <v>50.2</v>
      </c>
      <c r="AJ64" s="223">
        <v>49.85</v>
      </c>
      <c r="AK64" s="234">
        <v>50.2</v>
      </c>
      <c r="AL64" s="223">
        <v>52</v>
      </c>
      <c r="AM64" s="223">
        <v>40</v>
      </c>
      <c r="AN64" s="234">
        <v>0</v>
      </c>
      <c r="AO64" s="223">
        <v>1000</v>
      </c>
      <c r="AP64" s="234">
        <v>50.2</v>
      </c>
      <c r="AQ64" s="234">
        <v>9</v>
      </c>
      <c r="AR64" s="223">
        <v>49.75</v>
      </c>
      <c r="AS64" s="223">
        <v>48</v>
      </c>
      <c r="AT64" s="223">
        <v>57</v>
      </c>
      <c r="AU64" s="223">
        <v>0</v>
      </c>
      <c r="AV64" s="223">
        <v>30000</v>
      </c>
      <c r="AW64" s="223">
        <v>49.85</v>
      </c>
      <c r="AX64" s="223">
        <v>17</v>
      </c>
      <c r="AY64" s="234">
        <v>50.2</v>
      </c>
      <c r="AZ64" s="223">
        <v>49.85</v>
      </c>
      <c r="BA64" s="112">
        <v>51</v>
      </c>
      <c r="BB64" s="112">
        <v>49</v>
      </c>
    </row>
    <row r="65" s="10" customFormat="1" ht="17.5" spans="1:52">
      <c r="A65" s="70"/>
      <c r="B65" s="71"/>
      <c r="C65" s="70"/>
      <c r="D65" s="72"/>
      <c r="E65" s="73" t="s">
        <v>192</v>
      </c>
      <c r="F65" s="73"/>
      <c r="G65" s="376"/>
      <c r="H65" s="377">
        <v>1</v>
      </c>
      <c r="I65" s="377">
        <v>0</v>
      </c>
      <c r="J65" s="377">
        <v>1</v>
      </c>
      <c r="K65" s="377">
        <v>0</v>
      </c>
      <c r="L65" s="377">
        <v>0</v>
      </c>
      <c r="M65" s="377">
        <v>1</v>
      </c>
      <c r="N65" s="377">
        <v>0</v>
      </c>
      <c r="O65" s="377"/>
      <c r="P65" s="377">
        <v>0</v>
      </c>
      <c r="Q65" s="377">
        <f t="shared" si="6"/>
        <v>0</v>
      </c>
      <c r="R65" s="377">
        <v>0</v>
      </c>
      <c r="S65" s="377">
        <v>0</v>
      </c>
      <c r="T65" s="141">
        <f t="shared" si="2"/>
        <v>37</v>
      </c>
      <c r="U65" s="141">
        <v>50.2</v>
      </c>
      <c r="V65" s="110">
        <v>52</v>
      </c>
      <c r="W65" s="110">
        <v>40</v>
      </c>
      <c r="X65" s="141" t="s">
        <v>1171</v>
      </c>
      <c r="Y65" s="110" t="s">
        <v>1172</v>
      </c>
      <c r="Z65" s="141" t="s">
        <v>1173</v>
      </c>
      <c r="AA65" s="141" t="s">
        <v>1174</v>
      </c>
      <c r="AB65" s="110" t="s">
        <v>181</v>
      </c>
      <c r="AC65" s="110" t="s">
        <v>181</v>
      </c>
      <c r="AD65" s="110" t="s">
        <v>181</v>
      </c>
      <c r="AE65" s="110" t="s">
        <v>181</v>
      </c>
      <c r="AF65" s="110" t="s">
        <v>181</v>
      </c>
      <c r="AG65" s="110" t="s">
        <v>181</v>
      </c>
      <c r="AH65" s="110" t="s">
        <v>181</v>
      </c>
      <c r="AI65" s="141" t="s">
        <v>181</v>
      </c>
      <c r="AJ65" s="110" t="s">
        <v>181</v>
      </c>
      <c r="AK65" s="141">
        <v>50.2</v>
      </c>
      <c r="AL65" s="110">
        <v>52</v>
      </c>
      <c r="AM65" s="110">
        <v>40</v>
      </c>
      <c r="AN65" s="141" t="s">
        <v>1171</v>
      </c>
      <c r="AO65" s="110" t="s">
        <v>1172</v>
      </c>
      <c r="AP65" s="141" t="s">
        <v>1173</v>
      </c>
      <c r="AQ65" s="141" t="s">
        <v>1174</v>
      </c>
      <c r="AR65" s="110" t="s">
        <v>181</v>
      </c>
      <c r="AS65" s="110" t="s">
        <v>181</v>
      </c>
      <c r="AT65" s="110" t="s">
        <v>181</v>
      </c>
      <c r="AU65" s="110" t="s">
        <v>181</v>
      </c>
      <c r="AV65" s="110" t="s">
        <v>181</v>
      </c>
      <c r="AW65" s="110" t="s">
        <v>181</v>
      </c>
      <c r="AX65" s="110" t="s">
        <v>181</v>
      </c>
      <c r="AY65" s="141" t="s">
        <v>181</v>
      </c>
      <c r="AZ65" s="110" t="s">
        <v>181</v>
      </c>
    </row>
    <row r="66" customFormat="1" ht="17.5" spans="1:54">
      <c r="A66" s="31">
        <f t="shared" si="7"/>
        <v>608</v>
      </c>
      <c r="B66" s="40" t="s">
        <v>231</v>
      </c>
      <c r="C66" s="31" t="s">
        <v>228</v>
      </c>
      <c r="D66" s="41" t="s">
        <v>109</v>
      </c>
      <c r="E66" s="42" t="s">
        <v>232</v>
      </c>
      <c r="F66" s="42" t="s">
        <v>228</v>
      </c>
      <c r="G66" s="363"/>
      <c r="H66" s="182">
        <v>1</v>
      </c>
      <c r="I66" s="182">
        <v>0</v>
      </c>
      <c r="J66" s="381">
        <v>1</v>
      </c>
      <c r="K66" s="182">
        <v>0</v>
      </c>
      <c r="L66" s="182">
        <v>0</v>
      </c>
      <c r="M66" s="182">
        <v>1</v>
      </c>
      <c r="N66" s="182">
        <v>0</v>
      </c>
      <c r="O66" s="182"/>
      <c r="P66" s="182">
        <v>0</v>
      </c>
      <c r="Q66" s="182">
        <f t="shared" si="6"/>
        <v>0</v>
      </c>
      <c r="R66" s="182">
        <v>0</v>
      </c>
      <c r="S66" s="182">
        <v>0</v>
      </c>
      <c r="T66" s="234">
        <f t="shared" si="2"/>
        <v>37</v>
      </c>
      <c r="U66" s="234">
        <v>50.2</v>
      </c>
      <c r="V66" s="223">
        <v>52</v>
      </c>
      <c r="W66" s="223">
        <v>40</v>
      </c>
      <c r="X66" s="234">
        <v>0</v>
      </c>
      <c r="Y66" s="223">
        <v>1000</v>
      </c>
      <c r="Z66" s="234">
        <v>50.2</v>
      </c>
      <c r="AA66" s="234">
        <v>9</v>
      </c>
      <c r="AB66" s="223">
        <v>49.75</v>
      </c>
      <c r="AC66" s="223">
        <v>48</v>
      </c>
      <c r="AD66" s="223">
        <v>57</v>
      </c>
      <c r="AE66" s="223">
        <v>0</v>
      </c>
      <c r="AF66" s="223">
        <v>30000</v>
      </c>
      <c r="AG66" s="223">
        <v>49.85</v>
      </c>
      <c r="AH66" s="223">
        <v>17</v>
      </c>
      <c r="AI66" s="234">
        <v>50.2</v>
      </c>
      <c r="AJ66" s="223">
        <v>49.85</v>
      </c>
      <c r="AK66" s="234">
        <v>50.2</v>
      </c>
      <c r="AL66" s="223">
        <v>52</v>
      </c>
      <c r="AM66" s="223">
        <v>40</v>
      </c>
      <c r="AN66" s="234">
        <v>0</v>
      </c>
      <c r="AO66" s="223">
        <v>1000</v>
      </c>
      <c r="AP66" s="234">
        <v>50.2</v>
      </c>
      <c r="AQ66" s="234">
        <v>9</v>
      </c>
      <c r="AR66" s="223">
        <v>49.75</v>
      </c>
      <c r="AS66" s="223">
        <v>48</v>
      </c>
      <c r="AT66" s="223">
        <v>57</v>
      </c>
      <c r="AU66" s="223">
        <v>0</v>
      </c>
      <c r="AV66" s="223">
        <v>30000</v>
      </c>
      <c r="AW66" s="223">
        <v>49.85</v>
      </c>
      <c r="AX66" s="223">
        <v>17</v>
      </c>
      <c r="AY66" s="234">
        <v>50.2</v>
      </c>
      <c r="AZ66" s="223">
        <v>49.85</v>
      </c>
      <c r="BA66" s="112">
        <v>51</v>
      </c>
      <c r="BB66" s="112">
        <v>49</v>
      </c>
    </row>
    <row r="67" s="11" customFormat="1" ht="15.6" customHeight="1" spans="1:23">
      <c r="A67" s="107"/>
      <c r="B67" s="71"/>
      <c r="C67" s="70"/>
      <c r="D67" s="72"/>
      <c r="E67" s="73"/>
      <c r="F67" s="108"/>
      <c r="G67" s="109"/>
      <c r="H67" s="110"/>
      <c r="I67" s="141"/>
      <c r="J67" s="110"/>
      <c r="K67" s="141"/>
      <c r="L67" s="141"/>
      <c r="M67" s="141"/>
      <c r="N67" s="141"/>
      <c r="O67" s="110"/>
      <c r="P67" s="110">
        <v>0</v>
      </c>
      <c r="Q67" s="141"/>
      <c r="R67" s="141"/>
      <c r="S67" s="141"/>
      <c r="T67" s="110"/>
      <c r="U67" s="10"/>
      <c r="V67" s="10"/>
      <c r="W67" s="154"/>
    </row>
    <row r="68" customFormat="1" ht="15.6" customHeight="1" spans="1:23">
      <c r="A68" s="48">
        <f t="shared" si="7"/>
        <v>608</v>
      </c>
      <c r="B68" s="40"/>
      <c r="C68" s="31" t="s">
        <v>228</v>
      </c>
      <c r="D68" s="41" t="s">
        <v>120</v>
      </c>
      <c r="E68" s="42" t="s">
        <v>233</v>
      </c>
      <c r="F68" s="42" t="s">
        <v>234</v>
      </c>
      <c r="G68" s="111"/>
      <c r="H68" s="112"/>
      <c r="I68" s="143"/>
      <c r="J68" s="112"/>
      <c r="K68" s="143"/>
      <c r="L68" s="143"/>
      <c r="M68" s="143"/>
      <c r="N68" s="143"/>
      <c r="O68" s="112"/>
      <c r="P68" s="112">
        <v>0</v>
      </c>
      <c r="Q68" s="143"/>
      <c r="R68" s="143"/>
      <c r="S68" s="143"/>
      <c r="T68" s="112"/>
      <c r="U68" s="12"/>
      <c r="V68" s="12"/>
      <c r="W68" s="156"/>
    </row>
    <row r="69" s="11" customFormat="1" ht="15.6" customHeight="1" spans="1:23">
      <c r="A69" s="107"/>
      <c r="B69" s="71"/>
      <c r="C69" s="70"/>
      <c r="D69" s="72"/>
      <c r="E69" s="73"/>
      <c r="F69" s="108"/>
      <c r="G69" s="109"/>
      <c r="H69" s="110"/>
      <c r="I69" s="141"/>
      <c r="J69" s="110"/>
      <c r="K69" s="141"/>
      <c r="L69" s="141"/>
      <c r="M69" s="141"/>
      <c r="N69" s="141"/>
      <c r="O69" s="110"/>
      <c r="P69" s="110">
        <v>0</v>
      </c>
      <c r="Q69" s="141"/>
      <c r="R69" s="141"/>
      <c r="S69" s="141"/>
      <c r="T69" s="110"/>
      <c r="U69" s="10"/>
      <c r="V69" s="10"/>
      <c r="W69" s="154"/>
    </row>
    <row r="70" customFormat="1" ht="15.6" customHeight="1" spans="1:23">
      <c r="A70" s="48">
        <f>A68</f>
        <v>608</v>
      </c>
      <c r="B70" s="40"/>
      <c r="C70" s="31" t="s">
        <v>228</v>
      </c>
      <c r="D70" s="41" t="s">
        <v>126</v>
      </c>
      <c r="E70" s="42" t="s">
        <v>235</v>
      </c>
      <c r="F70" s="42" t="s">
        <v>236</v>
      </c>
      <c r="G70" s="111"/>
      <c r="H70" s="112"/>
      <c r="I70" s="143"/>
      <c r="J70" s="112"/>
      <c r="K70" s="143"/>
      <c r="L70" s="143"/>
      <c r="M70" s="143"/>
      <c r="N70" s="143"/>
      <c r="O70" s="112"/>
      <c r="P70" s="112">
        <v>0</v>
      </c>
      <c r="Q70" s="143"/>
      <c r="R70" s="143"/>
      <c r="S70" s="143"/>
      <c r="T70" s="112"/>
      <c r="U70" s="12"/>
      <c r="V70" s="12"/>
      <c r="W70" s="156"/>
    </row>
    <row r="71" s="10" customFormat="1" ht="17.5" spans="1:52">
      <c r="A71" s="70"/>
      <c r="B71" s="71"/>
      <c r="C71" s="70"/>
      <c r="D71" s="72"/>
      <c r="E71" s="73" t="s">
        <v>237</v>
      </c>
      <c r="F71" s="73" t="s">
        <v>238</v>
      </c>
      <c r="G71" s="376"/>
      <c r="H71" s="377">
        <v>1</v>
      </c>
      <c r="I71" s="377">
        <v>0</v>
      </c>
      <c r="J71" s="377">
        <v>1</v>
      </c>
      <c r="K71" s="377">
        <v>0</v>
      </c>
      <c r="L71" s="377">
        <v>0</v>
      </c>
      <c r="M71" s="377">
        <v>1</v>
      </c>
      <c r="N71" s="377">
        <v>0</v>
      </c>
      <c r="O71" s="377"/>
      <c r="P71" s="377">
        <v>0</v>
      </c>
      <c r="Q71" s="377">
        <f>R71+S71*2</f>
        <v>0</v>
      </c>
      <c r="R71" s="377">
        <v>0</v>
      </c>
      <c r="S71" s="377">
        <v>0</v>
      </c>
      <c r="T71" s="141">
        <f>H71+I71*2+J71*4+K71*8+L71*16+M71*32+N71*64+O71*128+P71*256+R71*4096+S71*8192</f>
        <v>37</v>
      </c>
      <c r="U71" s="141">
        <v>50.2</v>
      </c>
      <c r="V71" s="110">
        <v>52</v>
      </c>
      <c r="W71" s="110">
        <v>40</v>
      </c>
      <c r="X71" s="141" t="s">
        <v>1171</v>
      </c>
      <c r="Y71" s="110" t="s">
        <v>1172</v>
      </c>
      <c r="Z71" s="141" t="s">
        <v>1173</v>
      </c>
      <c r="AA71" s="141" t="s">
        <v>1174</v>
      </c>
      <c r="AB71" s="110" t="s">
        <v>181</v>
      </c>
      <c r="AC71" s="110" t="s">
        <v>181</v>
      </c>
      <c r="AD71" s="110" t="s">
        <v>181</v>
      </c>
      <c r="AE71" s="110" t="s">
        <v>181</v>
      </c>
      <c r="AF71" s="110" t="s">
        <v>181</v>
      </c>
      <c r="AG71" s="110" t="s">
        <v>181</v>
      </c>
      <c r="AH71" s="110" t="s">
        <v>181</v>
      </c>
      <c r="AI71" s="141" t="s">
        <v>181</v>
      </c>
      <c r="AJ71" s="110" t="s">
        <v>181</v>
      </c>
      <c r="AK71" s="141">
        <v>50.2</v>
      </c>
      <c r="AL71" s="110">
        <v>52</v>
      </c>
      <c r="AM71" s="110">
        <v>40</v>
      </c>
      <c r="AN71" s="141" t="s">
        <v>1171</v>
      </c>
      <c r="AO71" s="110" t="s">
        <v>1172</v>
      </c>
      <c r="AP71" s="141" t="s">
        <v>1173</v>
      </c>
      <c r="AQ71" s="141" t="s">
        <v>1174</v>
      </c>
      <c r="AR71" s="110" t="s">
        <v>181</v>
      </c>
      <c r="AS71" s="110" t="s">
        <v>181</v>
      </c>
      <c r="AT71" s="110" t="s">
        <v>181</v>
      </c>
      <c r="AU71" s="110" t="s">
        <v>181</v>
      </c>
      <c r="AV71" s="110" t="s">
        <v>181</v>
      </c>
      <c r="AW71" s="110" t="s">
        <v>181</v>
      </c>
      <c r="AX71" s="110" t="s">
        <v>181</v>
      </c>
      <c r="AY71" s="141" t="s">
        <v>181</v>
      </c>
      <c r="AZ71" s="110" t="s">
        <v>181</v>
      </c>
    </row>
    <row r="72" customFormat="1" ht="17.5" spans="1:54">
      <c r="A72" s="31">
        <f>A66</f>
        <v>608</v>
      </c>
      <c r="B72" s="40" t="s">
        <v>166</v>
      </c>
      <c r="C72" s="31" t="s">
        <v>238</v>
      </c>
      <c r="D72" s="41" t="s">
        <v>109</v>
      </c>
      <c r="E72" s="42" t="s">
        <v>239</v>
      </c>
      <c r="F72" s="42" t="s">
        <v>238</v>
      </c>
      <c r="G72" s="363"/>
      <c r="H72" s="182">
        <v>1</v>
      </c>
      <c r="I72" s="182">
        <v>0</v>
      </c>
      <c r="J72" s="182">
        <v>1</v>
      </c>
      <c r="K72" s="182">
        <v>0</v>
      </c>
      <c r="L72" s="182">
        <v>0</v>
      </c>
      <c r="M72" s="182">
        <v>1</v>
      </c>
      <c r="N72" s="182">
        <v>0</v>
      </c>
      <c r="O72" s="182"/>
      <c r="P72" s="182">
        <v>0</v>
      </c>
      <c r="Q72" s="182">
        <f>R72+S72*2</f>
        <v>0</v>
      </c>
      <c r="R72" s="182">
        <v>0</v>
      </c>
      <c r="S72" s="182">
        <v>0</v>
      </c>
      <c r="T72" s="234">
        <f>H72+I72*2+J72*4+K72*8+L72*16+M72*32+N72*64+O72*128+P72*256+R72*4096+S72*8192</f>
        <v>37</v>
      </c>
      <c r="U72" s="234">
        <v>50.2</v>
      </c>
      <c r="V72" s="223">
        <v>52</v>
      </c>
      <c r="W72" s="223">
        <v>40</v>
      </c>
      <c r="X72" s="234">
        <v>0</v>
      </c>
      <c r="Y72" s="223">
        <v>1000</v>
      </c>
      <c r="Z72" s="234">
        <v>50.2</v>
      </c>
      <c r="AA72" s="234">
        <v>9</v>
      </c>
      <c r="AB72" s="223">
        <v>49.75</v>
      </c>
      <c r="AC72" s="223">
        <v>48</v>
      </c>
      <c r="AD72" s="223">
        <v>57</v>
      </c>
      <c r="AE72" s="223">
        <v>0</v>
      </c>
      <c r="AF72" s="223">
        <v>30000</v>
      </c>
      <c r="AG72" s="223">
        <v>49.85</v>
      </c>
      <c r="AH72" s="223">
        <v>17</v>
      </c>
      <c r="AI72" s="234">
        <v>50.2</v>
      </c>
      <c r="AJ72" s="223">
        <v>49.85</v>
      </c>
      <c r="AK72" s="234">
        <v>50.2</v>
      </c>
      <c r="AL72" s="223">
        <v>52</v>
      </c>
      <c r="AM72" s="223">
        <v>40</v>
      </c>
      <c r="AN72" s="234">
        <v>0</v>
      </c>
      <c r="AO72" s="223">
        <v>1000</v>
      </c>
      <c r="AP72" s="234">
        <v>50.2</v>
      </c>
      <c r="AQ72" s="234">
        <v>9</v>
      </c>
      <c r="AR72" s="223">
        <v>49.75</v>
      </c>
      <c r="AS72" s="223">
        <v>48</v>
      </c>
      <c r="AT72" s="223">
        <v>57</v>
      </c>
      <c r="AU72" s="223">
        <v>0</v>
      </c>
      <c r="AV72" s="223">
        <v>30000</v>
      </c>
      <c r="AW72" s="223">
        <v>49.85</v>
      </c>
      <c r="AX72" s="223">
        <v>17</v>
      </c>
      <c r="AY72" s="234">
        <v>50.2</v>
      </c>
      <c r="AZ72" s="223">
        <v>49.85</v>
      </c>
      <c r="BA72" s="112">
        <v>51</v>
      </c>
      <c r="BB72" s="112">
        <v>49</v>
      </c>
    </row>
    <row r="73" s="11" customFormat="1" ht="15.6" customHeight="1" spans="1:23">
      <c r="A73" s="107"/>
      <c r="B73" s="71"/>
      <c r="C73" s="70"/>
      <c r="D73" s="72"/>
      <c r="E73" s="73"/>
      <c r="F73" s="73"/>
      <c r="G73" s="109"/>
      <c r="H73" s="110"/>
      <c r="I73" s="141"/>
      <c r="J73" s="110"/>
      <c r="K73" s="141"/>
      <c r="L73" s="141"/>
      <c r="M73" s="141"/>
      <c r="N73" s="145"/>
      <c r="O73" s="110"/>
      <c r="P73" s="110">
        <v>0</v>
      </c>
      <c r="Q73" s="141"/>
      <c r="R73" s="141"/>
      <c r="S73" s="145"/>
      <c r="T73" s="110"/>
      <c r="U73" s="10"/>
      <c r="V73" s="10"/>
      <c r="W73" s="154"/>
    </row>
    <row r="74" customFormat="1" ht="15.6" customHeight="1" spans="1:23">
      <c r="A74" s="48">
        <f>A64</f>
        <v>608</v>
      </c>
      <c r="B74" s="40"/>
      <c r="C74" s="31" t="s">
        <v>238</v>
      </c>
      <c r="D74" s="41" t="s">
        <v>120</v>
      </c>
      <c r="E74" s="42" t="s">
        <v>240</v>
      </c>
      <c r="F74" s="42" t="s">
        <v>241</v>
      </c>
      <c r="G74" s="111"/>
      <c r="H74" s="112"/>
      <c r="I74" s="143"/>
      <c r="J74" s="112"/>
      <c r="K74" s="143"/>
      <c r="L74" s="143"/>
      <c r="M74" s="143"/>
      <c r="N74" s="146"/>
      <c r="O74" s="112"/>
      <c r="P74" s="112">
        <v>0</v>
      </c>
      <c r="Q74" s="143"/>
      <c r="R74" s="143"/>
      <c r="S74" s="146"/>
      <c r="T74" s="112"/>
      <c r="U74" s="12"/>
      <c r="V74" s="12"/>
      <c r="W74" s="156"/>
    </row>
    <row r="75" s="2" customFormat="1" ht="17.5" spans="1:52">
      <c r="A75" s="49"/>
      <c r="B75" s="35"/>
      <c r="C75" s="49"/>
      <c r="D75" s="36"/>
      <c r="E75" s="37" t="s">
        <v>245</v>
      </c>
      <c r="F75" s="37"/>
      <c r="G75" s="362"/>
      <c r="H75" s="181">
        <v>1</v>
      </c>
      <c r="I75" s="181">
        <v>0</v>
      </c>
      <c r="J75" s="181">
        <v>1</v>
      </c>
      <c r="K75" s="181">
        <v>0</v>
      </c>
      <c r="L75" s="181">
        <v>1</v>
      </c>
      <c r="M75" s="181">
        <v>0</v>
      </c>
      <c r="N75" s="181">
        <v>0</v>
      </c>
      <c r="O75" s="181"/>
      <c r="P75" s="181">
        <v>0</v>
      </c>
      <c r="Q75" s="181">
        <v>0</v>
      </c>
      <c r="R75" s="181">
        <v>0</v>
      </c>
      <c r="S75" s="181">
        <v>0</v>
      </c>
      <c r="T75" s="148">
        <f t="shared" ref="T75:T106" si="8">H75+I75*2+J75*4+K75*8+L75*16+M75*32+N75*64+O75*128+P75*256+R75*4096+S75*8192</f>
        <v>21</v>
      </c>
      <c r="U75" s="148">
        <v>50.4</v>
      </c>
      <c r="V75" s="222">
        <v>52</v>
      </c>
      <c r="W75" s="222">
        <v>20</v>
      </c>
      <c r="X75" s="302" t="s">
        <v>181</v>
      </c>
      <c r="Y75" s="247" t="s">
        <v>181</v>
      </c>
      <c r="Z75" s="148">
        <v>50.4</v>
      </c>
      <c r="AA75" s="302" t="s">
        <v>181</v>
      </c>
      <c r="AB75" s="302" t="s">
        <v>181</v>
      </c>
      <c r="AC75" s="302" t="s">
        <v>181</v>
      </c>
      <c r="AD75" s="302" t="s">
        <v>181</v>
      </c>
      <c r="AE75" s="302" t="s">
        <v>181</v>
      </c>
      <c r="AF75" s="302" t="s">
        <v>181</v>
      </c>
      <c r="AG75" s="302" t="s">
        <v>181</v>
      </c>
      <c r="AH75" s="302" t="s">
        <v>181</v>
      </c>
      <c r="AI75" s="302" t="s">
        <v>181</v>
      </c>
      <c r="AJ75" s="302" t="s">
        <v>181</v>
      </c>
      <c r="AK75" s="148">
        <v>50.4</v>
      </c>
      <c r="AL75" s="222">
        <v>52</v>
      </c>
      <c r="AM75" s="222">
        <v>20</v>
      </c>
      <c r="AN75" s="302" t="s">
        <v>181</v>
      </c>
      <c r="AO75" s="247" t="s">
        <v>181</v>
      </c>
      <c r="AP75" s="148">
        <v>50.4</v>
      </c>
      <c r="AQ75" s="302" t="s">
        <v>181</v>
      </c>
      <c r="AR75" s="302" t="s">
        <v>181</v>
      </c>
      <c r="AS75" s="302" t="s">
        <v>181</v>
      </c>
      <c r="AT75" s="302" t="s">
        <v>181</v>
      </c>
      <c r="AU75" s="302" t="s">
        <v>181</v>
      </c>
      <c r="AV75" s="302" t="s">
        <v>181</v>
      </c>
      <c r="AW75" s="302" t="s">
        <v>181</v>
      </c>
      <c r="AX75" s="302" t="s">
        <v>181</v>
      </c>
      <c r="AY75" s="302" t="s">
        <v>181</v>
      </c>
      <c r="AZ75" s="302" t="s">
        <v>181</v>
      </c>
    </row>
    <row r="76" customFormat="1" ht="17.5" spans="1:54">
      <c r="A76" s="31">
        <f>A72</f>
        <v>608</v>
      </c>
      <c r="B76" s="113" t="s">
        <v>169</v>
      </c>
      <c r="C76" s="31" t="s">
        <v>244</v>
      </c>
      <c r="D76" s="41" t="s">
        <v>109</v>
      </c>
      <c r="E76" s="42" t="s">
        <v>245</v>
      </c>
      <c r="F76" s="42" t="s">
        <v>246</v>
      </c>
      <c r="G76" s="363"/>
      <c r="H76" s="182">
        <v>1</v>
      </c>
      <c r="I76" s="182">
        <v>0</v>
      </c>
      <c r="J76" s="404">
        <v>1</v>
      </c>
      <c r="K76" s="182">
        <v>0</v>
      </c>
      <c r="L76" s="381">
        <v>1</v>
      </c>
      <c r="M76" s="381">
        <v>0</v>
      </c>
      <c r="N76" s="182">
        <v>0</v>
      </c>
      <c r="O76" s="182"/>
      <c r="P76" s="182">
        <v>0</v>
      </c>
      <c r="Q76" s="182">
        <f t="shared" ref="Q76" si="9">R76+S76*2</f>
        <v>0</v>
      </c>
      <c r="R76" s="182">
        <v>0</v>
      </c>
      <c r="S76" s="182">
        <v>0</v>
      </c>
      <c r="T76" s="234">
        <f t="shared" si="8"/>
        <v>21</v>
      </c>
      <c r="U76" s="234">
        <v>50.4</v>
      </c>
      <c r="V76" s="223">
        <v>52</v>
      </c>
      <c r="W76" s="223">
        <v>20</v>
      </c>
      <c r="X76" s="234">
        <v>0</v>
      </c>
      <c r="Y76" s="223">
        <v>1000</v>
      </c>
      <c r="Z76" s="234">
        <v>50.4</v>
      </c>
      <c r="AA76" s="234">
        <v>9</v>
      </c>
      <c r="AB76" s="223">
        <v>49.75</v>
      </c>
      <c r="AC76" s="223">
        <v>48</v>
      </c>
      <c r="AD76" s="223">
        <v>57</v>
      </c>
      <c r="AE76" s="223">
        <v>0</v>
      </c>
      <c r="AF76" s="223">
        <v>30000</v>
      </c>
      <c r="AG76" s="223">
        <v>49.85</v>
      </c>
      <c r="AH76" s="223">
        <v>17</v>
      </c>
      <c r="AI76" s="234">
        <v>50.4</v>
      </c>
      <c r="AJ76" s="223">
        <v>49.85</v>
      </c>
      <c r="AK76" s="234">
        <v>50.4</v>
      </c>
      <c r="AL76" s="223">
        <v>52</v>
      </c>
      <c r="AM76" s="223">
        <v>20</v>
      </c>
      <c r="AN76" s="234">
        <v>0</v>
      </c>
      <c r="AO76" s="223">
        <v>1000</v>
      </c>
      <c r="AP76" s="234">
        <v>50.4</v>
      </c>
      <c r="AQ76" s="234">
        <v>9</v>
      </c>
      <c r="AR76" s="223">
        <v>49.75</v>
      </c>
      <c r="AS76" s="223">
        <v>48</v>
      </c>
      <c r="AT76" s="223">
        <v>57</v>
      </c>
      <c r="AU76" s="223">
        <v>0</v>
      </c>
      <c r="AV76" s="223">
        <v>30000</v>
      </c>
      <c r="AW76" s="223">
        <v>49.85</v>
      </c>
      <c r="AX76" s="223">
        <v>17</v>
      </c>
      <c r="AY76" s="234">
        <v>50.4</v>
      </c>
      <c r="AZ76" s="223">
        <v>49.85</v>
      </c>
      <c r="BA76" s="112">
        <v>51</v>
      </c>
      <c r="BB76" s="112">
        <v>49</v>
      </c>
    </row>
    <row r="77" s="2" customFormat="1" ht="17.5" spans="1:52">
      <c r="A77" s="49"/>
      <c r="B77" s="35"/>
      <c r="C77" s="49"/>
      <c r="D77" s="36"/>
      <c r="E77" s="37" t="s">
        <v>248</v>
      </c>
      <c r="F77" s="37"/>
      <c r="G77" s="362"/>
      <c r="H77" s="181">
        <v>1</v>
      </c>
      <c r="I77" s="181">
        <v>0</v>
      </c>
      <c r="J77" s="181">
        <v>1</v>
      </c>
      <c r="K77" s="181">
        <v>0</v>
      </c>
      <c r="L77" s="181">
        <v>1</v>
      </c>
      <c r="M77" s="181">
        <v>0</v>
      </c>
      <c r="N77" s="181">
        <v>0</v>
      </c>
      <c r="O77" s="181"/>
      <c r="P77" s="181">
        <v>0</v>
      </c>
      <c r="Q77" s="181">
        <v>0</v>
      </c>
      <c r="R77" s="181">
        <v>0</v>
      </c>
      <c r="S77" s="181">
        <v>0</v>
      </c>
      <c r="T77" s="148">
        <f t="shared" si="8"/>
        <v>21</v>
      </c>
      <c r="U77" s="148">
        <v>50.4</v>
      </c>
      <c r="V77" s="222">
        <v>52</v>
      </c>
      <c r="W77" s="222">
        <v>20</v>
      </c>
      <c r="X77" s="302" t="s">
        <v>181</v>
      </c>
      <c r="Y77" s="247" t="s">
        <v>181</v>
      </c>
      <c r="Z77" s="148">
        <v>50.4</v>
      </c>
      <c r="AA77" s="302" t="s">
        <v>181</v>
      </c>
      <c r="AB77" s="302" t="s">
        <v>181</v>
      </c>
      <c r="AC77" s="302" t="s">
        <v>181</v>
      </c>
      <c r="AD77" s="302" t="s">
        <v>181</v>
      </c>
      <c r="AE77" s="302" t="s">
        <v>181</v>
      </c>
      <c r="AF77" s="302" t="s">
        <v>181</v>
      </c>
      <c r="AG77" s="302" t="s">
        <v>181</v>
      </c>
      <c r="AH77" s="302" t="s">
        <v>181</v>
      </c>
      <c r="AI77" s="302" t="s">
        <v>181</v>
      </c>
      <c r="AJ77" s="302" t="s">
        <v>181</v>
      </c>
      <c r="AK77" s="148">
        <v>50.4</v>
      </c>
      <c r="AL77" s="222">
        <v>52</v>
      </c>
      <c r="AM77" s="222">
        <v>20</v>
      </c>
      <c r="AN77" s="302" t="s">
        <v>181</v>
      </c>
      <c r="AO77" s="247" t="s">
        <v>181</v>
      </c>
      <c r="AP77" s="148">
        <v>50.4</v>
      </c>
      <c r="AQ77" s="302" t="s">
        <v>181</v>
      </c>
      <c r="AR77" s="302" t="s">
        <v>181</v>
      </c>
      <c r="AS77" s="302" t="s">
        <v>181</v>
      </c>
      <c r="AT77" s="302" t="s">
        <v>181</v>
      </c>
      <c r="AU77" s="302" t="s">
        <v>181</v>
      </c>
      <c r="AV77" s="302" t="s">
        <v>181</v>
      </c>
      <c r="AW77" s="302" t="s">
        <v>181</v>
      </c>
      <c r="AX77" s="302" t="s">
        <v>181</v>
      </c>
      <c r="AY77" s="302" t="s">
        <v>181</v>
      </c>
      <c r="AZ77" s="302" t="s">
        <v>181</v>
      </c>
    </row>
    <row r="78" customFormat="1" ht="17.5" spans="1:54">
      <c r="A78" s="31">
        <f>A76</f>
        <v>608</v>
      </c>
      <c r="B78" s="113" t="s">
        <v>169</v>
      </c>
      <c r="C78" s="31" t="s">
        <v>244</v>
      </c>
      <c r="D78" s="41" t="s">
        <v>120</v>
      </c>
      <c r="E78" s="42" t="s">
        <v>248</v>
      </c>
      <c r="F78" s="42" t="s">
        <v>249</v>
      </c>
      <c r="G78" s="363"/>
      <c r="H78" s="182">
        <v>1</v>
      </c>
      <c r="I78" s="182">
        <v>0</v>
      </c>
      <c r="J78" s="381">
        <v>1</v>
      </c>
      <c r="K78" s="182">
        <v>0</v>
      </c>
      <c r="L78" s="381">
        <v>1</v>
      </c>
      <c r="M78" s="381">
        <v>0</v>
      </c>
      <c r="N78" s="182">
        <v>0</v>
      </c>
      <c r="O78" s="182"/>
      <c r="P78" s="182">
        <v>0</v>
      </c>
      <c r="Q78" s="182">
        <f t="shared" ref="Q78" si="10">R78+S78*2</f>
        <v>0</v>
      </c>
      <c r="R78" s="182">
        <v>0</v>
      </c>
      <c r="S78" s="182">
        <v>0</v>
      </c>
      <c r="T78" s="234">
        <f t="shared" si="8"/>
        <v>21</v>
      </c>
      <c r="U78" s="234">
        <v>50.4</v>
      </c>
      <c r="V78" s="223">
        <v>52</v>
      </c>
      <c r="W78" s="223">
        <v>20</v>
      </c>
      <c r="X78" s="234">
        <v>0</v>
      </c>
      <c r="Y78" s="223">
        <v>1000</v>
      </c>
      <c r="Z78" s="234">
        <v>50.4</v>
      </c>
      <c r="AA78" s="234">
        <v>9</v>
      </c>
      <c r="AB78" s="223">
        <v>49.75</v>
      </c>
      <c r="AC78" s="223">
        <v>48</v>
      </c>
      <c r="AD78" s="223">
        <v>57</v>
      </c>
      <c r="AE78" s="223">
        <v>0</v>
      </c>
      <c r="AF78" s="223">
        <v>30000</v>
      </c>
      <c r="AG78" s="223">
        <v>49.85</v>
      </c>
      <c r="AH78" s="223">
        <v>17</v>
      </c>
      <c r="AI78" s="234">
        <v>50.4</v>
      </c>
      <c r="AJ78" s="223">
        <v>49.85</v>
      </c>
      <c r="AK78" s="234">
        <v>50.4</v>
      </c>
      <c r="AL78" s="223">
        <v>52</v>
      </c>
      <c r="AM78" s="223">
        <v>20</v>
      </c>
      <c r="AN78" s="234">
        <v>0</v>
      </c>
      <c r="AO78" s="223">
        <v>1000</v>
      </c>
      <c r="AP78" s="234">
        <v>50.4</v>
      </c>
      <c r="AQ78" s="234">
        <v>9</v>
      </c>
      <c r="AR78" s="223">
        <v>49.75</v>
      </c>
      <c r="AS78" s="223">
        <v>48</v>
      </c>
      <c r="AT78" s="223">
        <v>57</v>
      </c>
      <c r="AU78" s="223">
        <v>0</v>
      </c>
      <c r="AV78" s="223">
        <v>30000</v>
      </c>
      <c r="AW78" s="223">
        <v>49.85</v>
      </c>
      <c r="AX78" s="223">
        <v>17</v>
      </c>
      <c r="AY78" s="234">
        <v>50.4</v>
      </c>
      <c r="AZ78" s="223">
        <v>49.85</v>
      </c>
      <c r="BA78" s="112">
        <v>51</v>
      </c>
      <c r="BB78" s="112">
        <v>49</v>
      </c>
    </row>
    <row r="79" s="3" customFormat="1" ht="17.5" spans="1:52">
      <c r="A79" s="117"/>
      <c r="B79" s="35"/>
      <c r="C79" s="49"/>
      <c r="D79" s="36"/>
      <c r="E79" s="37"/>
      <c r="F79" s="37"/>
      <c r="G79" s="362"/>
      <c r="H79" s="181"/>
      <c r="I79" s="181"/>
      <c r="J79" s="181"/>
      <c r="K79" s="181"/>
      <c r="L79" s="181"/>
      <c r="M79" s="181"/>
      <c r="N79" s="181"/>
      <c r="O79" s="181"/>
      <c r="P79" s="181">
        <v>0</v>
      </c>
      <c r="Q79" s="181"/>
      <c r="R79" s="181"/>
      <c r="S79" s="181"/>
      <c r="T79" s="148">
        <f t="shared" si="8"/>
        <v>0</v>
      </c>
      <c r="U79" s="148"/>
      <c r="V79" s="222"/>
      <c r="W79" s="222"/>
      <c r="X79" s="148"/>
      <c r="Y79" s="222"/>
      <c r="Z79" s="148"/>
      <c r="AA79" s="148"/>
      <c r="AB79" s="222"/>
      <c r="AC79" s="222"/>
      <c r="AD79" s="222"/>
      <c r="AE79" s="222"/>
      <c r="AF79" s="222"/>
      <c r="AG79" s="222"/>
      <c r="AH79" s="222"/>
      <c r="AI79" s="148"/>
      <c r="AJ79" s="222"/>
      <c r="AK79" s="148"/>
      <c r="AL79" s="222"/>
      <c r="AM79" s="222"/>
      <c r="AN79" s="148"/>
      <c r="AO79" s="222"/>
      <c r="AP79" s="148"/>
      <c r="AQ79" s="148"/>
      <c r="AR79" s="222"/>
      <c r="AS79" s="222"/>
      <c r="AT79" s="222"/>
      <c r="AU79" s="222"/>
      <c r="AV79" s="222"/>
      <c r="AW79" s="222"/>
      <c r="AX79" s="222"/>
      <c r="AY79" s="148"/>
      <c r="AZ79" s="222"/>
    </row>
    <row r="80" customFormat="1" ht="17.5" spans="1:54">
      <c r="A80" s="118">
        <f>A78</f>
        <v>608</v>
      </c>
      <c r="B80" s="113"/>
      <c r="C80" s="9" t="s">
        <v>244</v>
      </c>
      <c r="D80" s="114" t="s">
        <v>126</v>
      </c>
      <c r="E80" s="115" t="s">
        <v>250</v>
      </c>
      <c r="F80" s="115" t="s">
        <v>251</v>
      </c>
      <c r="G80" s="363"/>
      <c r="H80" s="182"/>
      <c r="I80" s="182"/>
      <c r="J80" s="381"/>
      <c r="K80" s="182"/>
      <c r="L80" s="182"/>
      <c r="M80" s="182"/>
      <c r="N80" s="182"/>
      <c r="O80" s="182"/>
      <c r="P80" s="182">
        <v>0</v>
      </c>
      <c r="Q80" s="182"/>
      <c r="R80" s="182"/>
      <c r="S80" s="182"/>
      <c r="T80" s="234">
        <f t="shared" si="8"/>
        <v>0</v>
      </c>
      <c r="U80" s="234"/>
      <c r="V80" s="223"/>
      <c r="W80" s="223"/>
      <c r="X80" s="234"/>
      <c r="Y80" s="223"/>
      <c r="Z80" s="234"/>
      <c r="AA80" s="234"/>
      <c r="AB80" s="223"/>
      <c r="AC80" s="223"/>
      <c r="AD80" s="223"/>
      <c r="AE80" s="223"/>
      <c r="AF80" s="223"/>
      <c r="AG80" s="223"/>
      <c r="AH80" s="223"/>
      <c r="AI80" s="234"/>
      <c r="AJ80" s="223"/>
      <c r="AK80" s="234"/>
      <c r="AL80" s="223"/>
      <c r="AM80" s="223"/>
      <c r="AN80" s="234"/>
      <c r="AO80" s="223"/>
      <c r="AP80" s="234"/>
      <c r="AQ80" s="234"/>
      <c r="AR80" s="223"/>
      <c r="AS80" s="223"/>
      <c r="AT80" s="223"/>
      <c r="AU80" s="223"/>
      <c r="AV80" s="223"/>
      <c r="AW80" s="223"/>
      <c r="AX80" s="223"/>
      <c r="AY80" s="234"/>
      <c r="AZ80" s="223"/>
      <c r="BA80" s="112"/>
      <c r="BB80" s="112"/>
    </row>
    <row r="81" s="2" customFormat="1" ht="17.5" spans="1:52">
      <c r="A81" s="34"/>
      <c r="B81" s="35"/>
      <c r="C81" s="34"/>
      <c r="D81" s="36"/>
      <c r="E81" s="37" t="s">
        <v>252</v>
      </c>
      <c r="F81" s="37" t="s">
        <v>253</v>
      </c>
      <c r="G81" s="362"/>
      <c r="H81" s="181">
        <v>0</v>
      </c>
      <c r="I81" s="181">
        <v>0</v>
      </c>
      <c r="J81" s="181">
        <v>0</v>
      </c>
      <c r="K81" s="181">
        <v>0</v>
      </c>
      <c r="L81" s="181">
        <v>0</v>
      </c>
      <c r="M81" s="181">
        <v>0</v>
      </c>
      <c r="N81" s="181">
        <v>0</v>
      </c>
      <c r="O81" s="181"/>
      <c r="P81" s="181">
        <v>0</v>
      </c>
      <c r="Q81" s="181">
        <v>0</v>
      </c>
      <c r="R81" s="181">
        <v>0</v>
      </c>
      <c r="S81" s="181">
        <v>0</v>
      </c>
      <c r="T81" s="148">
        <f t="shared" si="8"/>
        <v>0</v>
      </c>
      <c r="U81" s="148" t="s">
        <v>1178</v>
      </c>
      <c r="V81" s="222">
        <v>50.53</v>
      </c>
      <c r="W81" s="222" t="s">
        <v>1179</v>
      </c>
      <c r="X81" s="148" t="s">
        <v>763</v>
      </c>
      <c r="Y81" s="222" t="s">
        <v>181</v>
      </c>
      <c r="Z81" s="148" t="s">
        <v>181</v>
      </c>
      <c r="AA81" s="148" t="s">
        <v>181</v>
      </c>
      <c r="AB81" s="222" t="s">
        <v>181</v>
      </c>
      <c r="AC81" s="222" t="s">
        <v>181</v>
      </c>
      <c r="AD81" s="222" t="s">
        <v>181</v>
      </c>
      <c r="AE81" s="222" t="s">
        <v>181</v>
      </c>
      <c r="AF81" s="222" t="s">
        <v>181</v>
      </c>
      <c r="AG81" s="222" t="s">
        <v>181</v>
      </c>
      <c r="AH81" s="222" t="s">
        <v>181</v>
      </c>
      <c r="AI81" s="148" t="s">
        <v>181</v>
      </c>
      <c r="AJ81" s="222" t="s">
        <v>181</v>
      </c>
      <c r="AK81" s="148" t="s">
        <v>1178</v>
      </c>
      <c r="AL81" s="222">
        <v>50.53</v>
      </c>
      <c r="AM81" s="222" t="s">
        <v>1179</v>
      </c>
      <c r="AN81" s="148" t="s">
        <v>763</v>
      </c>
      <c r="AO81" s="222" t="s">
        <v>181</v>
      </c>
      <c r="AP81" s="148" t="s">
        <v>181</v>
      </c>
      <c r="AQ81" s="148" t="s">
        <v>181</v>
      </c>
      <c r="AR81" s="222" t="s">
        <v>181</v>
      </c>
      <c r="AS81" s="222" t="s">
        <v>181</v>
      </c>
      <c r="AT81" s="222" t="s">
        <v>181</v>
      </c>
      <c r="AU81" s="222" t="s">
        <v>181</v>
      </c>
      <c r="AV81" s="222" t="s">
        <v>181</v>
      </c>
      <c r="AW81" s="222" t="s">
        <v>181</v>
      </c>
      <c r="AX81" s="222" t="s">
        <v>181</v>
      </c>
      <c r="AY81" s="148" t="s">
        <v>181</v>
      </c>
      <c r="AZ81" s="222" t="s">
        <v>181</v>
      </c>
    </row>
    <row r="82" customFormat="1" ht="17.5" spans="1:54">
      <c r="A82" s="31">
        <f>A78</f>
        <v>608</v>
      </c>
      <c r="B82" s="40" t="s">
        <v>172</v>
      </c>
      <c r="C82" s="31" t="s">
        <v>256</v>
      </c>
      <c r="D82" s="41" t="s">
        <v>109</v>
      </c>
      <c r="E82" s="42" t="s">
        <v>257</v>
      </c>
      <c r="F82" s="42" t="s">
        <v>256</v>
      </c>
      <c r="G82" s="363"/>
      <c r="H82" s="182">
        <v>0</v>
      </c>
      <c r="I82" s="182">
        <v>0</v>
      </c>
      <c r="J82" s="182">
        <v>0</v>
      </c>
      <c r="K82" s="182">
        <v>0</v>
      </c>
      <c r="L82" s="182">
        <v>0</v>
      </c>
      <c r="M82" s="182">
        <v>0</v>
      </c>
      <c r="N82" s="182">
        <v>0</v>
      </c>
      <c r="O82" s="182"/>
      <c r="P82" s="182">
        <v>0</v>
      </c>
      <c r="Q82" s="182">
        <f>R82+S82*2</f>
        <v>0</v>
      </c>
      <c r="R82" s="182">
        <v>0</v>
      </c>
      <c r="S82" s="182">
        <v>0</v>
      </c>
      <c r="T82" s="234">
        <f t="shared" si="8"/>
        <v>0</v>
      </c>
      <c r="U82" s="234">
        <v>50.04</v>
      </c>
      <c r="V82" s="112">
        <v>50.53</v>
      </c>
      <c r="W82" s="223">
        <v>40</v>
      </c>
      <c r="X82" s="234">
        <v>0</v>
      </c>
      <c r="Y82" s="223">
        <v>1000</v>
      </c>
      <c r="Z82" s="234">
        <v>50.2</v>
      </c>
      <c r="AA82" s="234">
        <v>9</v>
      </c>
      <c r="AB82" s="223">
        <v>49.75</v>
      </c>
      <c r="AC82" s="223">
        <v>48</v>
      </c>
      <c r="AD82" s="223">
        <v>57</v>
      </c>
      <c r="AE82" s="223">
        <v>0</v>
      </c>
      <c r="AF82" s="223">
        <v>30000</v>
      </c>
      <c r="AG82" s="223">
        <v>49.85</v>
      </c>
      <c r="AH82" s="223">
        <v>17</v>
      </c>
      <c r="AI82" s="234">
        <v>50.2</v>
      </c>
      <c r="AJ82" s="223">
        <v>49.85</v>
      </c>
      <c r="AK82" s="234">
        <v>50.04</v>
      </c>
      <c r="AL82" s="112">
        <v>50.53</v>
      </c>
      <c r="AM82" s="223">
        <v>40</v>
      </c>
      <c r="AN82" s="234">
        <v>0</v>
      </c>
      <c r="AO82" s="223">
        <v>1000</v>
      </c>
      <c r="AP82" s="234">
        <v>50.2</v>
      </c>
      <c r="AQ82" s="234">
        <v>9</v>
      </c>
      <c r="AR82" s="223">
        <v>49.75</v>
      </c>
      <c r="AS82" s="223">
        <v>48</v>
      </c>
      <c r="AT82" s="223">
        <v>57</v>
      </c>
      <c r="AU82" s="223">
        <v>0</v>
      </c>
      <c r="AV82" s="223">
        <v>30000</v>
      </c>
      <c r="AW82" s="223">
        <v>49.85</v>
      </c>
      <c r="AX82" s="223">
        <v>17</v>
      </c>
      <c r="AY82" s="234">
        <v>50.2</v>
      </c>
      <c r="AZ82" s="223">
        <v>49.85</v>
      </c>
      <c r="BA82" s="112">
        <v>51</v>
      </c>
      <c r="BB82" s="112">
        <v>49</v>
      </c>
    </row>
    <row r="83" s="2" customFormat="1" ht="17.5" spans="1:54">
      <c r="A83" s="34"/>
      <c r="B83" s="35"/>
      <c r="C83" s="34"/>
      <c r="D83" s="36"/>
      <c r="E83" s="37" t="s">
        <v>258</v>
      </c>
      <c r="F83" s="37" t="s">
        <v>181</v>
      </c>
      <c r="G83" s="362"/>
      <c r="H83" s="181">
        <v>0</v>
      </c>
      <c r="I83" s="181">
        <v>0</v>
      </c>
      <c r="J83" s="181">
        <v>0</v>
      </c>
      <c r="K83" s="181">
        <v>0</v>
      </c>
      <c r="L83" s="181">
        <v>0</v>
      </c>
      <c r="M83" s="181">
        <v>0</v>
      </c>
      <c r="N83" s="181">
        <v>0</v>
      </c>
      <c r="O83" s="181"/>
      <c r="P83" s="181">
        <v>0</v>
      </c>
      <c r="Q83" s="181">
        <v>0</v>
      </c>
      <c r="R83" s="181">
        <v>0</v>
      </c>
      <c r="S83" s="181">
        <v>0</v>
      </c>
      <c r="T83" s="148">
        <f t="shared" si="8"/>
        <v>0</v>
      </c>
      <c r="U83" s="222" t="s">
        <v>181</v>
      </c>
      <c r="V83" s="148" t="s">
        <v>181</v>
      </c>
      <c r="W83" s="148" t="s">
        <v>181</v>
      </c>
      <c r="X83" s="222" t="s">
        <v>181</v>
      </c>
      <c r="Y83" s="222" t="s">
        <v>181</v>
      </c>
      <c r="Z83" s="222" t="s">
        <v>181</v>
      </c>
      <c r="AA83" s="222" t="s">
        <v>181</v>
      </c>
      <c r="AB83" s="222" t="s">
        <v>181</v>
      </c>
      <c r="AC83" s="222" t="s">
        <v>181</v>
      </c>
      <c r="AD83" s="222" t="s">
        <v>181</v>
      </c>
      <c r="AE83" s="148" t="s">
        <v>181</v>
      </c>
      <c r="AF83" s="222" t="s">
        <v>181</v>
      </c>
      <c r="AG83" s="222" t="s">
        <v>181</v>
      </c>
      <c r="AH83" s="222" t="s">
        <v>181</v>
      </c>
      <c r="AI83" s="148" t="s">
        <v>181</v>
      </c>
      <c r="AJ83" s="222" t="s">
        <v>181</v>
      </c>
      <c r="AK83" s="222" t="s">
        <v>181</v>
      </c>
      <c r="AL83" s="148" t="s">
        <v>181</v>
      </c>
      <c r="AM83" s="148" t="s">
        <v>181</v>
      </c>
      <c r="AN83" s="222" t="s">
        <v>181</v>
      </c>
      <c r="AO83" s="222" t="s">
        <v>181</v>
      </c>
      <c r="AP83" s="222" t="s">
        <v>181</v>
      </c>
      <c r="AQ83" s="222" t="s">
        <v>181</v>
      </c>
      <c r="AR83" s="222" t="s">
        <v>181</v>
      </c>
      <c r="AS83" s="222" t="s">
        <v>181</v>
      </c>
      <c r="AT83" s="222" t="s">
        <v>181</v>
      </c>
      <c r="AU83" s="148" t="s">
        <v>181</v>
      </c>
      <c r="AV83" s="222" t="s">
        <v>181</v>
      </c>
      <c r="AW83" s="222" t="s">
        <v>181</v>
      </c>
      <c r="AX83" s="222" t="s">
        <v>181</v>
      </c>
      <c r="AY83" s="148" t="s">
        <v>181</v>
      </c>
      <c r="AZ83" s="222" t="s">
        <v>181</v>
      </c>
      <c r="BA83" s="3"/>
      <c r="BB83" s="3"/>
    </row>
    <row r="84" customFormat="1" ht="17.5" spans="1:54">
      <c r="A84" s="31">
        <f>A82</f>
        <v>608</v>
      </c>
      <c r="B84" s="40" t="s">
        <v>172</v>
      </c>
      <c r="C84" s="31" t="s">
        <v>256</v>
      </c>
      <c r="D84" s="41" t="s">
        <v>120</v>
      </c>
      <c r="E84" s="42" t="s">
        <v>259</v>
      </c>
      <c r="F84" s="42" t="s">
        <v>260</v>
      </c>
      <c r="G84" s="363"/>
      <c r="H84" s="182">
        <v>0</v>
      </c>
      <c r="I84" s="182">
        <v>0</v>
      </c>
      <c r="J84" s="182">
        <v>0</v>
      </c>
      <c r="K84" s="182">
        <v>0</v>
      </c>
      <c r="L84" s="182">
        <v>0</v>
      </c>
      <c r="M84" s="182">
        <v>0</v>
      </c>
      <c r="N84" s="182">
        <v>0</v>
      </c>
      <c r="O84" s="182"/>
      <c r="P84" s="182">
        <v>0</v>
      </c>
      <c r="Q84" s="182">
        <f>R84+S84*2</f>
        <v>0</v>
      </c>
      <c r="R84" s="182">
        <v>0</v>
      </c>
      <c r="S84" s="182">
        <v>0</v>
      </c>
      <c r="T84" s="234">
        <f t="shared" si="8"/>
        <v>0</v>
      </c>
      <c r="U84" s="234">
        <v>50.2</v>
      </c>
      <c r="V84" s="223">
        <v>52</v>
      </c>
      <c r="W84" s="223">
        <v>40</v>
      </c>
      <c r="X84" s="234">
        <v>0</v>
      </c>
      <c r="Y84" s="223">
        <v>1000</v>
      </c>
      <c r="Z84" s="234">
        <v>50.2</v>
      </c>
      <c r="AA84" s="234">
        <v>9</v>
      </c>
      <c r="AB84" s="223">
        <v>49.75</v>
      </c>
      <c r="AC84" s="223">
        <v>48</v>
      </c>
      <c r="AD84" s="223">
        <v>57</v>
      </c>
      <c r="AE84" s="223">
        <v>0</v>
      </c>
      <c r="AF84" s="223">
        <v>30000</v>
      </c>
      <c r="AG84" s="223">
        <v>49.85</v>
      </c>
      <c r="AH84" s="223">
        <v>17</v>
      </c>
      <c r="AI84" s="234">
        <v>50.2</v>
      </c>
      <c r="AJ84" s="223">
        <v>49.85</v>
      </c>
      <c r="AK84" s="234">
        <v>50.2</v>
      </c>
      <c r="AL84" s="223">
        <v>52</v>
      </c>
      <c r="AM84" s="223">
        <v>40</v>
      </c>
      <c r="AN84" s="234">
        <v>0</v>
      </c>
      <c r="AO84" s="223">
        <v>1000</v>
      </c>
      <c r="AP84" s="234">
        <v>50.2</v>
      </c>
      <c r="AQ84" s="234">
        <v>9</v>
      </c>
      <c r="AR84" s="223">
        <v>49.75</v>
      </c>
      <c r="AS84" s="223">
        <v>48</v>
      </c>
      <c r="AT84" s="223">
        <v>57</v>
      </c>
      <c r="AU84" s="223">
        <v>0</v>
      </c>
      <c r="AV84" s="223">
        <v>30000</v>
      </c>
      <c r="AW84" s="223">
        <v>49.85</v>
      </c>
      <c r="AX84" s="223">
        <v>17</v>
      </c>
      <c r="AY84" s="234">
        <v>50.2</v>
      </c>
      <c r="AZ84" s="223">
        <v>49.85</v>
      </c>
      <c r="BA84" s="112">
        <v>51</v>
      </c>
      <c r="BB84" s="112">
        <v>49</v>
      </c>
    </row>
    <row r="85" s="2" customFormat="1" ht="17.5" spans="1:54">
      <c r="A85" s="45"/>
      <c r="B85" s="35"/>
      <c r="C85" s="34"/>
      <c r="D85" s="36"/>
      <c r="E85" s="37" t="s">
        <v>252</v>
      </c>
      <c r="F85" s="37"/>
      <c r="G85" s="362"/>
      <c r="H85" s="181">
        <v>1</v>
      </c>
      <c r="I85" s="181">
        <v>0</v>
      </c>
      <c r="J85" s="181">
        <v>1</v>
      </c>
      <c r="K85" s="181">
        <v>0</v>
      </c>
      <c r="L85" s="181">
        <v>0</v>
      </c>
      <c r="M85" s="181">
        <v>0</v>
      </c>
      <c r="N85" s="181">
        <v>0</v>
      </c>
      <c r="O85" s="181"/>
      <c r="P85" s="181">
        <v>0</v>
      </c>
      <c r="Q85" s="181">
        <v>0</v>
      </c>
      <c r="R85" s="181">
        <v>0</v>
      </c>
      <c r="S85" s="181">
        <v>0</v>
      </c>
      <c r="T85" s="148">
        <f t="shared" si="8"/>
        <v>5</v>
      </c>
      <c r="U85" s="148" t="s">
        <v>1178</v>
      </c>
      <c r="V85" s="222">
        <v>50.53</v>
      </c>
      <c r="W85" s="222" t="s">
        <v>1179</v>
      </c>
      <c r="X85" s="148" t="s">
        <v>763</v>
      </c>
      <c r="Y85" s="222" t="s">
        <v>181</v>
      </c>
      <c r="Z85" s="148" t="s">
        <v>181</v>
      </c>
      <c r="AA85" s="148" t="s">
        <v>181</v>
      </c>
      <c r="AB85" s="222" t="s">
        <v>181</v>
      </c>
      <c r="AC85" s="222" t="s">
        <v>181</v>
      </c>
      <c r="AD85" s="222" t="s">
        <v>181</v>
      </c>
      <c r="AE85" s="222" t="s">
        <v>181</v>
      </c>
      <c r="AF85" s="222" t="s">
        <v>181</v>
      </c>
      <c r="AG85" s="222" t="s">
        <v>181</v>
      </c>
      <c r="AH85" s="222" t="s">
        <v>181</v>
      </c>
      <c r="AI85" s="148" t="s">
        <v>181</v>
      </c>
      <c r="AJ85" s="222" t="s">
        <v>181</v>
      </c>
      <c r="AK85" s="148" t="s">
        <v>1178</v>
      </c>
      <c r="AL85" s="222">
        <v>50.53</v>
      </c>
      <c r="AM85" s="222" t="s">
        <v>1179</v>
      </c>
      <c r="AN85" s="148" t="s">
        <v>763</v>
      </c>
      <c r="AO85" s="222" t="s">
        <v>181</v>
      </c>
      <c r="AP85" s="148" t="s">
        <v>181</v>
      </c>
      <c r="AQ85" s="148" t="s">
        <v>181</v>
      </c>
      <c r="AR85" s="222" t="s">
        <v>181</v>
      </c>
      <c r="AS85" s="222" t="s">
        <v>181</v>
      </c>
      <c r="AT85" s="222" t="s">
        <v>181</v>
      </c>
      <c r="AU85" s="222" t="s">
        <v>181</v>
      </c>
      <c r="AV85" s="222" t="s">
        <v>181</v>
      </c>
      <c r="AW85" s="222" t="s">
        <v>181</v>
      </c>
      <c r="AX85" s="222" t="s">
        <v>181</v>
      </c>
      <c r="AY85" s="148" t="s">
        <v>181</v>
      </c>
      <c r="AZ85" s="222" t="s">
        <v>181</v>
      </c>
      <c r="BA85" s="3"/>
      <c r="BB85" s="3"/>
    </row>
    <row r="86" customFormat="1" ht="17.5" spans="1:54">
      <c r="A86" s="48">
        <f>A84</f>
        <v>608</v>
      </c>
      <c r="B86" s="40" t="s">
        <v>172</v>
      </c>
      <c r="C86" s="31" t="s">
        <v>256</v>
      </c>
      <c r="D86" s="41" t="s">
        <v>126</v>
      </c>
      <c r="E86" s="42" t="s">
        <v>261</v>
      </c>
      <c r="F86" s="42" t="s">
        <v>262</v>
      </c>
      <c r="G86" s="363"/>
      <c r="H86" s="182">
        <v>1</v>
      </c>
      <c r="I86" s="182">
        <v>0</v>
      </c>
      <c r="J86" s="182">
        <v>1</v>
      </c>
      <c r="K86" s="182">
        <v>0</v>
      </c>
      <c r="L86" s="182">
        <v>0</v>
      </c>
      <c r="M86" s="182">
        <v>0</v>
      </c>
      <c r="N86" s="182">
        <v>0</v>
      </c>
      <c r="O86" s="182"/>
      <c r="P86" s="182">
        <v>0</v>
      </c>
      <c r="Q86" s="182">
        <f>R86+S86*2</f>
        <v>0</v>
      </c>
      <c r="R86" s="182">
        <v>0</v>
      </c>
      <c r="S86" s="182">
        <v>0</v>
      </c>
      <c r="T86" s="234">
        <f t="shared" si="8"/>
        <v>5</v>
      </c>
      <c r="U86" s="234">
        <v>50.2</v>
      </c>
      <c r="V86" s="223">
        <v>52</v>
      </c>
      <c r="W86" s="223">
        <v>40</v>
      </c>
      <c r="X86" s="234">
        <v>0</v>
      </c>
      <c r="Y86" s="223">
        <v>1000</v>
      </c>
      <c r="Z86" s="234">
        <v>50.2</v>
      </c>
      <c r="AA86" s="234">
        <v>9</v>
      </c>
      <c r="AB86" s="223">
        <v>49.75</v>
      </c>
      <c r="AC86" s="223">
        <v>48</v>
      </c>
      <c r="AD86" s="223">
        <v>57</v>
      </c>
      <c r="AE86" s="223">
        <v>0</v>
      </c>
      <c r="AF86" s="223">
        <v>30000</v>
      </c>
      <c r="AG86" s="223">
        <v>49.85</v>
      </c>
      <c r="AH86" s="223">
        <v>17</v>
      </c>
      <c r="AI86" s="234">
        <v>50.2</v>
      </c>
      <c r="AJ86" s="223">
        <v>49.85</v>
      </c>
      <c r="AK86" s="234">
        <v>50.2</v>
      </c>
      <c r="AL86" s="223">
        <v>52</v>
      </c>
      <c r="AM86" s="223">
        <v>40</v>
      </c>
      <c r="AN86" s="234">
        <v>0</v>
      </c>
      <c r="AO86" s="223">
        <v>1000</v>
      </c>
      <c r="AP86" s="234">
        <v>50.2</v>
      </c>
      <c r="AQ86" s="234">
        <v>9</v>
      </c>
      <c r="AR86" s="223">
        <v>49.75</v>
      </c>
      <c r="AS86" s="223">
        <v>48</v>
      </c>
      <c r="AT86" s="223">
        <v>57</v>
      </c>
      <c r="AU86" s="223">
        <v>0</v>
      </c>
      <c r="AV86" s="223">
        <v>30000</v>
      </c>
      <c r="AW86" s="223">
        <v>49.85</v>
      </c>
      <c r="AX86" s="223">
        <v>17</v>
      </c>
      <c r="AY86" s="234">
        <v>50.2</v>
      </c>
      <c r="AZ86" s="223">
        <v>49.85</v>
      </c>
      <c r="BA86" s="112">
        <v>51</v>
      </c>
      <c r="BB86" s="112">
        <v>49</v>
      </c>
    </row>
    <row r="87" s="2" customFormat="1" ht="17.5" spans="1:52">
      <c r="A87" s="45"/>
      <c r="B87" s="35"/>
      <c r="C87" s="34"/>
      <c r="D87" s="36"/>
      <c r="E87" s="37"/>
      <c r="F87" s="37"/>
      <c r="G87" s="362"/>
      <c r="H87" s="181"/>
      <c r="I87" s="181"/>
      <c r="J87" s="181"/>
      <c r="K87" s="181"/>
      <c r="L87" s="181"/>
      <c r="M87" s="181"/>
      <c r="N87" s="181"/>
      <c r="O87" s="181"/>
      <c r="P87" s="181">
        <v>0</v>
      </c>
      <c r="Q87" s="181"/>
      <c r="R87" s="181"/>
      <c r="S87" s="181"/>
      <c r="T87" s="148">
        <f t="shared" si="8"/>
        <v>0</v>
      </c>
      <c r="U87" s="148"/>
      <c r="V87" s="222"/>
      <c r="W87" s="222"/>
      <c r="X87" s="148"/>
      <c r="Y87" s="222"/>
      <c r="Z87" s="148"/>
      <c r="AA87" s="148"/>
      <c r="AB87" s="222"/>
      <c r="AC87" s="222"/>
      <c r="AD87" s="222"/>
      <c r="AE87" s="222"/>
      <c r="AF87" s="222"/>
      <c r="AG87" s="222"/>
      <c r="AH87" s="222"/>
      <c r="AI87" s="148"/>
      <c r="AJ87" s="222"/>
      <c r="AK87" s="148"/>
      <c r="AL87" s="222"/>
      <c r="AM87" s="222"/>
      <c r="AN87" s="148"/>
      <c r="AO87" s="222"/>
      <c r="AP87" s="148"/>
      <c r="AQ87" s="148"/>
      <c r="AR87" s="222"/>
      <c r="AS87" s="222"/>
      <c r="AT87" s="222"/>
      <c r="AU87" s="222"/>
      <c r="AV87" s="222"/>
      <c r="AW87" s="222"/>
      <c r="AX87" s="222"/>
      <c r="AY87" s="148"/>
      <c r="AZ87" s="222"/>
    </row>
    <row r="88" customFormat="1" ht="17.5" spans="1:54">
      <c r="A88" s="48">
        <f>A86</f>
        <v>608</v>
      </c>
      <c r="B88" s="40" t="s">
        <v>172</v>
      </c>
      <c r="C88" s="31" t="s">
        <v>256</v>
      </c>
      <c r="D88" s="41" t="s">
        <v>129</v>
      </c>
      <c r="E88" s="42" t="s">
        <v>263</v>
      </c>
      <c r="F88" s="42" t="s">
        <v>264</v>
      </c>
      <c r="G88" s="363"/>
      <c r="H88" s="182">
        <v>0</v>
      </c>
      <c r="I88" s="182">
        <v>0</v>
      </c>
      <c r="J88" s="182">
        <v>0</v>
      </c>
      <c r="K88" s="182">
        <v>0</v>
      </c>
      <c r="L88" s="182">
        <v>0</v>
      </c>
      <c r="M88" s="182">
        <v>0</v>
      </c>
      <c r="N88" s="182">
        <v>0</v>
      </c>
      <c r="O88" s="182"/>
      <c r="P88" s="182">
        <v>0</v>
      </c>
      <c r="Q88" s="182">
        <f>R88+S88*2</f>
        <v>0</v>
      </c>
      <c r="R88" s="182">
        <v>0</v>
      </c>
      <c r="S88" s="182">
        <v>0</v>
      </c>
      <c r="T88" s="234">
        <f t="shared" si="8"/>
        <v>0</v>
      </c>
      <c r="U88" s="234">
        <v>50.2</v>
      </c>
      <c r="V88" s="223">
        <v>52</v>
      </c>
      <c r="W88" s="223">
        <v>40</v>
      </c>
      <c r="X88" s="234">
        <v>0</v>
      </c>
      <c r="Y88" s="223">
        <v>1000</v>
      </c>
      <c r="Z88" s="234">
        <v>50.2</v>
      </c>
      <c r="AA88" s="234">
        <v>9</v>
      </c>
      <c r="AB88" s="223">
        <v>49.75</v>
      </c>
      <c r="AC88" s="223">
        <v>48</v>
      </c>
      <c r="AD88" s="223">
        <v>57</v>
      </c>
      <c r="AE88" s="223">
        <v>0</v>
      </c>
      <c r="AF88" s="223">
        <v>30000</v>
      </c>
      <c r="AG88" s="223">
        <v>49.85</v>
      </c>
      <c r="AH88" s="223">
        <v>17</v>
      </c>
      <c r="AI88" s="234">
        <v>50.2</v>
      </c>
      <c r="AJ88" s="223">
        <v>49.85</v>
      </c>
      <c r="AK88" s="234">
        <v>50.2</v>
      </c>
      <c r="AL88" s="223">
        <v>52</v>
      </c>
      <c r="AM88" s="223">
        <v>40</v>
      </c>
      <c r="AN88" s="234">
        <v>0</v>
      </c>
      <c r="AO88" s="223">
        <v>1000</v>
      </c>
      <c r="AP88" s="234">
        <v>50.2</v>
      </c>
      <c r="AQ88" s="234">
        <v>9</v>
      </c>
      <c r="AR88" s="223">
        <v>49.75</v>
      </c>
      <c r="AS88" s="223">
        <v>48</v>
      </c>
      <c r="AT88" s="223">
        <v>57</v>
      </c>
      <c r="AU88" s="223">
        <v>0</v>
      </c>
      <c r="AV88" s="223">
        <v>30000</v>
      </c>
      <c r="AW88" s="223">
        <v>49.85</v>
      </c>
      <c r="AX88" s="223">
        <v>17</v>
      </c>
      <c r="AY88" s="234">
        <v>50.2</v>
      </c>
      <c r="AZ88" s="223">
        <v>49.85</v>
      </c>
      <c r="BA88" s="112">
        <v>51</v>
      </c>
      <c r="BB88" s="112">
        <v>49</v>
      </c>
    </row>
    <row r="89" s="2" customFormat="1" ht="17.5" spans="1:52">
      <c r="A89" s="45"/>
      <c r="B89" s="35"/>
      <c r="C89" s="34"/>
      <c r="D89" s="36"/>
      <c r="E89" s="37"/>
      <c r="F89" s="37"/>
      <c r="G89" s="362"/>
      <c r="H89" s="181"/>
      <c r="I89" s="181"/>
      <c r="J89" s="181"/>
      <c r="K89" s="181"/>
      <c r="L89" s="181"/>
      <c r="M89" s="181"/>
      <c r="N89" s="181"/>
      <c r="O89" s="181"/>
      <c r="P89" s="181">
        <v>0</v>
      </c>
      <c r="Q89" s="181"/>
      <c r="R89" s="181"/>
      <c r="S89" s="181"/>
      <c r="T89" s="148">
        <f t="shared" si="8"/>
        <v>0</v>
      </c>
      <c r="U89" s="148"/>
      <c r="V89" s="222"/>
      <c r="W89" s="222"/>
      <c r="X89" s="148"/>
      <c r="Y89" s="222"/>
      <c r="Z89" s="148"/>
      <c r="AA89" s="148"/>
      <c r="AB89" s="222"/>
      <c r="AC89" s="222"/>
      <c r="AD89" s="222"/>
      <c r="AE89" s="222"/>
      <c r="AF89" s="222"/>
      <c r="AG89" s="222"/>
      <c r="AH89" s="222"/>
      <c r="AI89" s="148"/>
      <c r="AJ89" s="222"/>
      <c r="AK89" s="148"/>
      <c r="AL89" s="222"/>
      <c r="AM89" s="222"/>
      <c r="AN89" s="148"/>
      <c r="AO89" s="222"/>
      <c r="AP89" s="148"/>
      <c r="AQ89" s="148"/>
      <c r="AR89" s="222"/>
      <c r="AS89" s="222"/>
      <c r="AT89" s="222"/>
      <c r="AU89" s="222"/>
      <c r="AV89" s="222"/>
      <c r="AW89" s="222"/>
      <c r="AX89" s="222"/>
      <c r="AY89" s="148"/>
      <c r="AZ89" s="222"/>
    </row>
    <row r="90" customFormat="1" ht="17.5" spans="1:54">
      <c r="A90" s="48">
        <f>A88</f>
        <v>608</v>
      </c>
      <c r="B90" s="40" t="s">
        <v>172</v>
      </c>
      <c r="C90" s="31" t="s">
        <v>256</v>
      </c>
      <c r="D90" s="41" t="s">
        <v>132</v>
      </c>
      <c r="E90" s="42" t="s">
        <v>265</v>
      </c>
      <c r="F90" s="42" t="s">
        <v>266</v>
      </c>
      <c r="G90" s="363"/>
      <c r="H90" s="182">
        <v>0</v>
      </c>
      <c r="I90" s="182">
        <v>0</v>
      </c>
      <c r="J90" s="182">
        <v>0</v>
      </c>
      <c r="K90" s="182">
        <v>0</v>
      </c>
      <c r="L90" s="182">
        <v>0</v>
      </c>
      <c r="M90" s="182">
        <v>0</v>
      </c>
      <c r="N90" s="182">
        <v>0</v>
      </c>
      <c r="O90" s="182"/>
      <c r="P90" s="182">
        <v>0</v>
      </c>
      <c r="Q90" s="182">
        <f>R90+S90*2</f>
        <v>0</v>
      </c>
      <c r="R90" s="182">
        <v>0</v>
      </c>
      <c r="S90" s="182">
        <v>0</v>
      </c>
      <c r="T90" s="234">
        <f t="shared" si="8"/>
        <v>0</v>
      </c>
      <c r="U90" s="234">
        <v>50.2</v>
      </c>
      <c r="V90" s="112">
        <v>50.53</v>
      </c>
      <c r="W90" s="223">
        <v>40</v>
      </c>
      <c r="X90" s="234">
        <v>0</v>
      </c>
      <c r="Y90" s="223">
        <v>1000</v>
      </c>
      <c r="Z90" s="234">
        <v>50.2</v>
      </c>
      <c r="AA90" s="234">
        <v>9</v>
      </c>
      <c r="AB90" s="223">
        <v>49.75</v>
      </c>
      <c r="AC90" s="223">
        <v>48</v>
      </c>
      <c r="AD90" s="223">
        <v>57</v>
      </c>
      <c r="AE90" s="223">
        <v>0</v>
      </c>
      <c r="AF90" s="223">
        <v>30000</v>
      </c>
      <c r="AG90" s="223">
        <v>49.85</v>
      </c>
      <c r="AH90" s="223">
        <v>17</v>
      </c>
      <c r="AI90" s="234">
        <v>50.2</v>
      </c>
      <c r="AJ90" s="223">
        <v>49.85</v>
      </c>
      <c r="AK90" s="234">
        <v>50.2</v>
      </c>
      <c r="AL90" s="112">
        <v>50.53</v>
      </c>
      <c r="AM90" s="223">
        <v>40</v>
      </c>
      <c r="AN90" s="234">
        <v>0</v>
      </c>
      <c r="AO90" s="223">
        <v>1000</v>
      </c>
      <c r="AP90" s="234">
        <v>50.2</v>
      </c>
      <c r="AQ90" s="234">
        <v>9</v>
      </c>
      <c r="AR90" s="223">
        <v>49.75</v>
      </c>
      <c r="AS90" s="223">
        <v>48</v>
      </c>
      <c r="AT90" s="223">
        <v>57</v>
      </c>
      <c r="AU90" s="223">
        <v>0</v>
      </c>
      <c r="AV90" s="223">
        <v>30000</v>
      </c>
      <c r="AW90" s="223">
        <v>49.85</v>
      </c>
      <c r="AX90" s="223">
        <v>17</v>
      </c>
      <c r="AY90" s="234">
        <v>50.2</v>
      </c>
      <c r="AZ90" s="223">
        <v>49.85</v>
      </c>
      <c r="BA90" s="112">
        <v>51</v>
      </c>
      <c r="BB90" s="112">
        <v>49</v>
      </c>
    </row>
    <row r="91" s="2" customFormat="1" ht="17.5" spans="1:52">
      <c r="A91" s="34"/>
      <c r="B91" s="35"/>
      <c r="C91" s="34"/>
      <c r="D91" s="36"/>
      <c r="E91" s="37" t="s">
        <v>252</v>
      </c>
      <c r="F91" s="37" t="s">
        <v>253</v>
      </c>
      <c r="G91" s="362"/>
      <c r="H91" s="181">
        <v>0</v>
      </c>
      <c r="I91" s="181">
        <v>0</v>
      </c>
      <c r="J91" s="181">
        <v>0</v>
      </c>
      <c r="K91" s="181">
        <v>0</v>
      </c>
      <c r="L91" s="181">
        <v>0</v>
      </c>
      <c r="M91" s="181">
        <v>0</v>
      </c>
      <c r="N91" s="181">
        <v>0</v>
      </c>
      <c r="O91" s="181"/>
      <c r="P91" s="181">
        <v>0</v>
      </c>
      <c r="Q91" s="181">
        <v>0</v>
      </c>
      <c r="R91" s="181">
        <v>0</v>
      </c>
      <c r="S91" s="181">
        <v>0</v>
      </c>
      <c r="T91" s="148">
        <f t="shared" si="8"/>
        <v>0</v>
      </c>
      <c r="U91" s="148" t="s">
        <v>1178</v>
      </c>
      <c r="V91" s="222">
        <v>50.53</v>
      </c>
      <c r="W91" s="222" t="s">
        <v>1179</v>
      </c>
      <c r="X91" s="148" t="s">
        <v>763</v>
      </c>
      <c r="Y91" s="222" t="s">
        <v>181</v>
      </c>
      <c r="Z91" s="148" t="s">
        <v>181</v>
      </c>
      <c r="AA91" s="148" t="s">
        <v>181</v>
      </c>
      <c r="AB91" s="222" t="s">
        <v>181</v>
      </c>
      <c r="AC91" s="222" t="s">
        <v>181</v>
      </c>
      <c r="AD91" s="222" t="s">
        <v>181</v>
      </c>
      <c r="AE91" s="222" t="s">
        <v>181</v>
      </c>
      <c r="AF91" s="222" t="s">
        <v>181</v>
      </c>
      <c r="AG91" s="222" t="s">
        <v>181</v>
      </c>
      <c r="AH91" s="222" t="s">
        <v>181</v>
      </c>
      <c r="AI91" s="148" t="s">
        <v>181</v>
      </c>
      <c r="AJ91" s="222" t="s">
        <v>181</v>
      </c>
      <c r="AK91" s="148" t="s">
        <v>1178</v>
      </c>
      <c r="AL91" s="222">
        <v>50.53</v>
      </c>
      <c r="AM91" s="222" t="s">
        <v>1179</v>
      </c>
      <c r="AN91" s="148" t="s">
        <v>763</v>
      </c>
      <c r="AO91" s="222" t="s">
        <v>181</v>
      </c>
      <c r="AP91" s="148" t="s">
        <v>181</v>
      </c>
      <c r="AQ91" s="148" t="s">
        <v>181</v>
      </c>
      <c r="AR91" s="222" t="s">
        <v>181</v>
      </c>
      <c r="AS91" s="222" t="s">
        <v>181</v>
      </c>
      <c r="AT91" s="222" t="s">
        <v>181</v>
      </c>
      <c r="AU91" s="222" t="s">
        <v>181</v>
      </c>
      <c r="AV91" s="222" t="s">
        <v>181</v>
      </c>
      <c r="AW91" s="222" t="s">
        <v>181</v>
      </c>
      <c r="AX91" s="222" t="s">
        <v>181</v>
      </c>
      <c r="AY91" s="148" t="s">
        <v>181</v>
      </c>
      <c r="AZ91" s="222" t="s">
        <v>181</v>
      </c>
    </row>
    <row r="92" customFormat="1" ht="17.5" spans="1:54">
      <c r="A92" s="48">
        <f t="shared" ref="A92:A96" si="11">A90</f>
        <v>608</v>
      </c>
      <c r="B92" s="40" t="s">
        <v>172</v>
      </c>
      <c r="C92" s="31" t="s">
        <v>256</v>
      </c>
      <c r="D92" s="41" t="s">
        <v>135</v>
      </c>
      <c r="E92" s="42" t="s">
        <v>267</v>
      </c>
      <c r="F92" s="42" t="s">
        <v>268</v>
      </c>
      <c r="G92" s="363"/>
      <c r="H92" s="182">
        <v>0</v>
      </c>
      <c r="I92" s="182">
        <v>0</v>
      </c>
      <c r="J92" s="182">
        <v>0</v>
      </c>
      <c r="K92" s="182">
        <v>0</v>
      </c>
      <c r="L92" s="182">
        <v>0</v>
      </c>
      <c r="M92" s="182">
        <v>0</v>
      </c>
      <c r="N92" s="182">
        <v>0</v>
      </c>
      <c r="O92" s="182"/>
      <c r="P92" s="182">
        <v>0</v>
      </c>
      <c r="Q92" s="182">
        <f>R92+S92*2</f>
        <v>0</v>
      </c>
      <c r="R92" s="182">
        <v>0</v>
      </c>
      <c r="S92" s="182">
        <v>0</v>
      </c>
      <c r="T92" s="234">
        <f t="shared" si="8"/>
        <v>0</v>
      </c>
      <c r="U92" s="195">
        <v>50.2</v>
      </c>
      <c r="V92" s="112">
        <v>50.53</v>
      </c>
      <c r="W92" s="223">
        <v>40</v>
      </c>
      <c r="X92" s="234">
        <v>0</v>
      </c>
      <c r="Y92" s="223">
        <v>1000</v>
      </c>
      <c r="Z92" s="234">
        <v>50.2</v>
      </c>
      <c r="AA92" s="234">
        <v>9</v>
      </c>
      <c r="AB92" s="223">
        <v>49.75</v>
      </c>
      <c r="AC92" s="223">
        <v>48</v>
      </c>
      <c r="AD92" s="223">
        <v>57</v>
      </c>
      <c r="AE92" s="223">
        <v>0</v>
      </c>
      <c r="AF92" s="223">
        <v>30000</v>
      </c>
      <c r="AG92" s="223">
        <v>49.85</v>
      </c>
      <c r="AH92" s="223">
        <v>17</v>
      </c>
      <c r="AI92" s="234">
        <v>50.2</v>
      </c>
      <c r="AJ92" s="223">
        <v>49.85</v>
      </c>
      <c r="AK92" s="195">
        <v>50.2</v>
      </c>
      <c r="AL92" s="112">
        <v>50.53</v>
      </c>
      <c r="AM92" s="223">
        <v>40</v>
      </c>
      <c r="AN92" s="234">
        <v>0</v>
      </c>
      <c r="AO92" s="223">
        <v>1000</v>
      </c>
      <c r="AP92" s="234">
        <v>50.2</v>
      </c>
      <c r="AQ92" s="234">
        <v>9</v>
      </c>
      <c r="AR92" s="223">
        <v>49.75</v>
      </c>
      <c r="AS92" s="223">
        <v>48</v>
      </c>
      <c r="AT92" s="223">
        <v>57</v>
      </c>
      <c r="AU92" s="223">
        <v>0</v>
      </c>
      <c r="AV92" s="223">
        <v>30000</v>
      </c>
      <c r="AW92" s="223">
        <v>49.85</v>
      </c>
      <c r="AX92" s="223">
        <v>17</v>
      </c>
      <c r="AY92" s="234">
        <v>50.2</v>
      </c>
      <c r="AZ92" s="223">
        <v>49.85</v>
      </c>
      <c r="BA92" s="112">
        <v>51</v>
      </c>
      <c r="BB92" s="112">
        <v>49</v>
      </c>
    </row>
    <row r="93" s="2" customFormat="1" ht="17.5" spans="1:52">
      <c r="A93" s="45"/>
      <c r="B93" s="35"/>
      <c r="C93" s="34"/>
      <c r="D93" s="36"/>
      <c r="E93" s="37"/>
      <c r="F93" s="37"/>
      <c r="G93" s="362"/>
      <c r="H93" s="181"/>
      <c r="I93" s="181"/>
      <c r="J93" s="181"/>
      <c r="K93" s="181"/>
      <c r="L93" s="181"/>
      <c r="M93" s="181"/>
      <c r="N93" s="181"/>
      <c r="O93" s="181"/>
      <c r="P93" s="181">
        <v>0</v>
      </c>
      <c r="Q93" s="181"/>
      <c r="R93" s="181"/>
      <c r="S93" s="181"/>
      <c r="T93" s="148">
        <f t="shared" si="8"/>
        <v>0</v>
      </c>
      <c r="U93" s="148"/>
      <c r="V93" s="222"/>
      <c r="W93" s="222"/>
      <c r="X93" s="148"/>
      <c r="Y93" s="222"/>
      <c r="Z93" s="148"/>
      <c r="AA93" s="148"/>
      <c r="AB93" s="222"/>
      <c r="AC93" s="222"/>
      <c r="AD93" s="222"/>
      <c r="AE93" s="222"/>
      <c r="AF93" s="222"/>
      <c r="AG93" s="222"/>
      <c r="AH93" s="222"/>
      <c r="AI93" s="148"/>
      <c r="AJ93" s="222"/>
      <c r="AK93" s="148"/>
      <c r="AL93" s="222"/>
      <c r="AM93" s="222"/>
      <c r="AN93" s="148"/>
      <c r="AO93" s="222"/>
      <c r="AP93" s="148"/>
      <c r="AQ93" s="148"/>
      <c r="AR93" s="222"/>
      <c r="AS93" s="222"/>
      <c r="AT93" s="222"/>
      <c r="AU93" s="222"/>
      <c r="AV93" s="222"/>
      <c r="AW93" s="222"/>
      <c r="AX93" s="222"/>
      <c r="AY93" s="148"/>
      <c r="AZ93" s="222"/>
    </row>
    <row r="94" customFormat="1" ht="17.5" spans="1:54">
      <c r="A94" s="48">
        <f t="shared" si="11"/>
        <v>608</v>
      </c>
      <c r="B94" s="40" t="s">
        <v>172</v>
      </c>
      <c r="C94" s="31" t="s">
        <v>256</v>
      </c>
      <c r="D94" s="41" t="s">
        <v>138</v>
      </c>
      <c r="E94" s="42" t="s">
        <v>269</v>
      </c>
      <c r="F94" s="42" t="s">
        <v>270</v>
      </c>
      <c r="G94" s="363"/>
      <c r="H94" s="182">
        <v>0</v>
      </c>
      <c r="I94" s="182">
        <v>0</v>
      </c>
      <c r="J94" s="182">
        <v>0</v>
      </c>
      <c r="K94" s="182">
        <v>0</v>
      </c>
      <c r="L94" s="182">
        <v>0</v>
      </c>
      <c r="M94" s="182">
        <v>0</v>
      </c>
      <c r="N94" s="182">
        <v>0</v>
      </c>
      <c r="O94" s="182"/>
      <c r="P94" s="182">
        <v>0</v>
      </c>
      <c r="Q94" s="182">
        <f>R94+S94*2</f>
        <v>0</v>
      </c>
      <c r="R94" s="182">
        <v>0</v>
      </c>
      <c r="S94" s="182">
        <v>0</v>
      </c>
      <c r="T94" s="234">
        <f t="shared" si="8"/>
        <v>0</v>
      </c>
      <c r="U94" s="234">
        <v>50.2</v>
      </c>
      <c r="V94" s="112">
        <v>50.53</v>
      </c>
      <c r="W94" s="223">
        <v>40</v>
      </c>
      <c r="X94" s="234">
        <v>0</v>
      </c>
      <c r="Y94" s="223">
        <v>1000</v>
      </c>
      <c r="Z94" s="234">
        <v>50.2</v>
      </c>
      <c r="AA94" s="234">
        <v>9</v>
      </c>
      <c r="AB94" s="223">
        <v>49.75</v>
      </c>
      <c r="AC94" s="223">
        <v>48</v>
      </c>
      <c r="AD94" s="223">
        <v>57</v>
      </c>
      <c r="AE94" s="223">
        <v>0</v>
      </c>
      <c r="AF94" s="223">
        <v>30000</v>
      </c>
      <c r="AG94" s="223">
        <v>49.85</v>
      </c>
      <c r="AH94" s="223">
        <v>17</v>
      </c>
      <c r="AI94" s="234">
        <v>50.2</v>
      </c>
      <c r="AJ94" s="223">
        <v>49.85</v>
      </c>
      <c r="AK94" s="234">
        <v>50.2</v>
      </c>
      <c r="AL94" s="112">
        <v>50.53</v>
      </c>
      <c r="AM94" s="223">
        <v>40</v>
      </c>
      <c r="AN94" s="234">
        <v>0</v>
      </c>
      <c r="AO94" s="223">
        <v>1000</v>
      </c>
      <c r="AP94" s="234">
        <v>50.2</v>
      </c>
      <c r="AQ94" s="234">
        <v>9</v>
      </c>
      <c r="AR94" s="223">
        <v>49.75</v>
      </c>
      <c r="AS94" s="223">
        <v>48</v>
      </c>
      <c r="AT94" s="223">
        <v>57</v>
      </c>
      <c r="AU94" s="223">
        <v>0</v>
      </c>
      <c r="AV94" s="223">
        <v>30000</v>
      </c>
      <c r="AW94" s="223">
        <v>49.85</v>
      </c>
      <c r="AX94" s="223">
        <v>17</v>
      </c>
      <c r="AY94" s="234">
        <v>50.2</v>
      </c>
      <c r="AZ94" s="223">
        <v>49.85</v>
      </c>
      <c r="BA94" s="112">
        <v>51</v>
      </c>
      <c r="BB94" s="112">
        <v>49</v>
      </c>
    </row>
    <row r="95" s="3" customFormat="1" ht="17.5" spans="1:52">
      <c r="A95" s="45"/>
      <c r="B95" s="35"/>
      <c r="C95" s="34"/>
      <c r="D95" s="36"/>
      <c r="E95" s="37"/>
      <c r="F95" s="37"/>
      <c r="G95" s="362"/>
      <c r="H95" s="181"/>
      <c r="I95" s="181"/>
      <c r="J95" s="181"/>
      <c r="K95" s="181"/>
      <c r="L95" s="181"/>
      <c r="M95" s="181"/>
      <c r="N95" s="181"/>
      <c r="O95" s="181"/>
      <c r="P95" s="181">
        <v>0</v>
      </c>
      <c r="Q95" s="181"/>
      <c r="R95" s="181"/>
      <c r="S95" s="181"/>
      <c r="T95" s="148">
        <f t="shared" si="8"/>
        <v>0</v>
      </c>
      <c r="U95" s="148"/>
      <c r="V95" s="222"/>
      <c r="W95" s="222"/>
      <c r="X95" s="148"/>
      <c r="Y95" s="222"/>
      <c r="Z95" s="148"/>
      <c r="AA95" s="148"/>
      <c r="AB95" s="222"/>
      <c r="AC95" s="222"/>
      <c r="AD95" s="222"/>
      <c r="AE95" s="222"/>
      <c r="AF95" s="222"/>
      <c r="AG95" s="222"/>
      <c r="AH95" s="222"/>
      <c r="AI95" s="148"/>
      <c r="AJ95" s="222"/>
      <c r="AK95" s="148"/>
      <c r="AL95" s="222"/>
      <c r="AM95" s="222"/>
      <c r="AN95" s="148"/>
      <c r="AO95" s="222"/>
      <c r="AP95" s="148"/>
      <c r="AQ95" s="148"/>
      <c r="AR95" s="222"/>
      <c r="AS95" s="222"/>
      <c r="AT95" s="222"/>
      <c r="AU95" s="222"/>
      <c r="AV95" s="222"/>
      <c r="AW95" s="222"/>
      <c r="AX95" s="222"/>
      <c r="AY95" s="148"/>
      <c r="AZ95" s="222"/>
    </row>
    <row r="96" customFormat="1" ht="17.5" spans="1:54">
      <c r="A96" s="48">
        <f t="shared" si="11"/>
        <v>608</v>
      </c>
      <c r="B96" s="40"/>
      <c r="C96" s="31" t="s">
        <v>256</v>
      </c>
      <c r="D96" s="41" t="s">
        <v>231</v>
      </c>
      <c r="E96" s="42" t="s">
        <v>271</v>
      </c>
      <c r="F96" s="42" t="s">
        <v>272</v>
      </c>
      <c r="G96" s="363"/>
      <c r="H96" s="182"/>
      <c r="I96" s="182"/>
      <c r="J96" s="182"/>
      <c r="K96" s="182"/>
      <c r="L96" s="182"/>
      <c r="M96" s="182"/>
      <c r="N96" s="182"/>
      <c r="O96" s="182"/>
      <c r="P96" s="182">
        <v>0</v>
      </c>
      <c r="Q96" s="182"/>
      <c r="R96" s="182"/>
      <c r="S96" s="182"/>
      <c r="T96" s="234">
        <f t="shared" si="8"/>
        <v>0</v>
      </c>
      <c r="U96" s="234"/>
      <c r="V96" s="112"/>
      <c r="W96" s="223"/>
      <c r="X96" s="234"/>
      <c r="Y96" s="223"/>
      <c r="Z96" s="234"/>
      <c r="AA96" s="234"/>
      <c r="AB96" s="223"/>
      <c r="AC96" s="223"/>
      <c r="AD96" s="223"/>
      <c r="AE96" s="223"/>
      <c r="AF96" s="223"/>
      <c r="AG96" s="223"/>
      <c r="AH96" s="223"/>
      <c r="AI96" s="234"/>
      <c r="AJ96" s="223"/>
      <c r="AK96" s="234"/>
      <c r="AL96" s="112"/>
      <c r="AM96" s="223"/>
      <c r="AN96" s="234"/>
      <c r="AO96" s="223"/>
      <c r="AP96" s="234"/>
      <c r="AQ96" s="234"/>
      <c r="AR96" s="223"/>
      <c r="AS96" s="223"/>
      <c r="AT96" s="223"/>
      <c r="AU96" s="223"/>
      <c r="AV96" s="223"/>
      <c r="AW96" s="223"/>
      <c r="AX96" s="223"/>
      <c r="AY96" s="234"/>
      <c r="AZ96" s="223"/>
      <c r="BA96" s="112"/>
      <c r="BB96" s="112"/>
    </row>
    <row r="97" s="3" customFormat="1" ht="17.5" spans="1:52">
      <c r="A97" s="45"/>
      <c r="B97" s="35"/>
      <c r="C97" s="34"/>
      <c r="D97" s="36"/>
      <c r="E97" s="37"/>
      <c r="F97" s="37"/>
      <c r="G97" s="362"/>
      <c r="H97" s="181"/>
      <c r="I97" s="181"/>
      <c r="J97" s="181"/>
      <c r="K97" s="181"/>
      <c r="L97" s="181"/>
      <c r="M97" s="181"/>
      <c r="N97" s="181"/>
      <c r="O97" s="181"/>
      <c r="P97" s="181">
        <v>0</v>
      </c>
      <c r="Q97" s="181"/>
      <c r="R97" s="181"/>
      <c r="S97" s="181"/>
      <c r="T97" s="148">
        <f t="shared" si="8"/>
        <v>0</v>
      </c>
      <c r="U97" s="148"/>
      <c r="V97" s="222"/>
      <c r="W97" s="222"/>
      <c r="X97" s="148"/>
      <c r="Y97" s="222"/>
      <c r="Z97" s="148"/>
      <c r="AA97" s="148"/>
      <c r="AB97" s="222"/>
      <c r="AC97" s="222"/>
      <c r="AD97" s="222"/>
      <c r="AE97" s="222"/>
      <c r="AF97" s="222"/>
      <c r="AG97" s="222"/>
      <c r="AH97" s="222"/>
      <c r="AI97" s="148"/>
      <c r="AJ97" s="222"/>
      <c r="AK97" s="148"/>
      <c r="AL97" s="222"/>
      <c r="AM97" s="222"/>
      <c r="AN97" s="148"/>
      <c r="AO97" s="222"/>
      <c r="AP97" s="148"/>
      <c r="AQ97" s="148"/>
      <c r="AR97" s="222"/>
      <c r="AS97" s="222"/>
      <c r="AT97" s="222"/>
      <c r="AU97" s="222"/>
      <c r="AV97" s="222"/>
      <c r="AW97" s="222"/>
      <c r="AX97" s="222"/>
      <c r="AY97" s="148"/>
      <c r="AZ97" s="222"/>
    </row>
    <row r="98" customFormat="1" ht="17.5" spans="1:52">
      <c r="A98" s="48">
        <f>A96</f>
        <v>608</v>
      </c>
      <c r="B98" s="40"/>
      <c r="C98" s="31" t="s">
        <v>256</v>
      </c>
      <c r="D98" s="41" t="s">
        <v>166</v>
      </c>
      <c r="E98" s="42" t="s">
        <v>273</v>
      </c>
      <c r="F98" s="42" t="s">
        <v>274</v>
      </c>
      <c r="G98" s="363"/>
      <c r="H98" s="182"/>
      <c r="I98" s="182"/>
      <c r="J98" s="182"/>
      <c r="K98" s="182"/>
      <c r="L98" s="182"/>
      <c r="M98" s="182"/>
      <c r="N98" s="182"/>
      <c r="O98" s="182"/>
      <c r="P98" s="182">
        <v>0</v>
      </c>
      <c r="Q98" s="182"/>
      <c r="R98" s="182"/>
      <c r="S98" s="182"/>
      <c r="T98" s="234">
        <f t="shared" si="8"/>
        <v>0</v>
      </c>
      <c r="U98" s="234"/>
      <c r="V98" s="112"/>
      <c r="W98" s="223"/>
      <c r="X98" s="234"/>
      <c r="Y98" s="223"/>
      <c r="Z98" s="234"/>
      <c r="AA98" s="234"/>
      <c r="AB98" s="223"/>
      <c r="AC98" s="223"/>
      <c r="AD98" s="223"/>
      <c r="AE98" s="223"/>
      <c r="AF98" s="223"/>
      <c r="AG98" s="223"/>
      <c r="AH98" s="223"/>
      <c r="AI98" s="234"/>
      <c r="AJ98" s="223"/>
      <c r="AK98" s="234"/>
      <c r="AL98" s="112"/>
      <c r="AM98" s="223"/>
      <c r="AN98" s="234"/>
      <c r="AO98" s="223"/>
      <c r="AP98" s="234"/>
      <c r="AQ98" s="234"/>
      <c r="AR98" s="223"/>
      <c r="AS98" s="223"/>
      <c r="AT98" s="223"/>
      <c r="AU98" s="223"/>
      <c r="AV98" s="223"/>
      <c r="AW98" s="223"/>
      <c r="AX98" s="223"/>
      <c r="AY98" s="234"/>
      <c r="AZ98" s="223"/>
    </row>
    <row r="99" s="2" customFormat="1" ht="17.5" spans="1:52">
      <c r="A99" s="34"/>
      <c r="B99" s="35"/>
      <c r="C99" s="34"/>
      <c r="D99" s="36"/>
      <c r="E99" s="37" t="s">
        <v>252</v>
      </c>
      <c r="F99" s="37" t="s">
        <v>275</v>
      </c>
      <c r="G99" s="362"/>
      <c r="H99" s="181">
        <v>0</v>
      </c>
      <c r="I99" s="181">
        <v>0</v>
      </c>
      <c r="J99" s="181">
        <v>0</v>
      </c>
      <c r="K99" s="181">
        <v>0</v>
      </c>
      <c r="L99" s="181">
        <v>0</v>
      </c>
      <c r="M99" s="181">
        <v>0</v>
      </c>
      <c r="N99" s="181">
        <v>0</v>
      </c>
      <c r="O99" s="181"/>
      <c r="P99" s="181">
        <v>0</v>
      </c>
      <c r="Q99" s="181">
        <v>0</v>
      </c>
      <c r="R99" s="181">
        <v>0</v>
      </c>
      <c r="S99" s="181">
        <v>0</v>
      </c>
      <c r="T99" s="148">
        <f t="shared" si="8"/>
        <v>0</v>
      </c>
      <c r="U99" s="148" t="s">
        <v>1178</v>
      </c>
      <c r="V99" s="222">
        <v>50.53</v>
      </c>
      <c r="W99" s="222" t="s">
        <v>1179</v>
      </c>
      <c r="X99" s="148" t="s">
        <v>763</v>
      </c>
      <c r="Y99" s="222" t="s">
        <v>181</v>
      </c>
      <c r="Z99" s="148" t="s">
        <v>181</v>
      </c>
      <c r="AA99" s="148" t="s">
        <v>181</v>
      </c>
      <c r="AB99" s="222" t="s">
        <v>181</v>
      </c>
      <c r="AC99" s="222" t="s">
        <v>181</v>
      </c>
      <c r="AD99" s="222" t="s">
        <v>181</v>
      </c>
      <c r="AE99" s="222" t="s">
        <v>181</v>
      </c>
      <c r="AF99" s="222" t="s">
        <v>181</v>
      </c>
      <c r="AG99" s="222" t="s">
        <v>181</v>
      </c>
      <c r="AH99" s="222" t="s">
        <v>181</v>
      </c>
      <c r="AI99" s="148" t="s">
        <v>181</v>
      </c>
      <c r="AJ99" s="222" t="s">
        <v>181</v>
      </c>
      <c r="AK99" s="148" t="s">
        <v>1178</v>
      </c>
      <c r="AL99" s="222">
        <v>50.53</v>
      </c>
      <c r="AM99" s="222" t="s">
        <v>1179</v>
      </c>
      <c r="AN99" s="148" t="s">
        <v>763</v>
      </c>
      <c r="AO99" s="222" t="s">
        <v>181</v>
      </c>
      <c r="AP99" s="148" t="s">
        <v>181</v>
      </c>
      <c r="AQ99" s="148" t="s">
        <v>181</v>
      </c>
      <c r="AR99" s="222" t="s">
        <v>181</v>
      </c>
      <c r="AS99" s="222" t="s">
        <v>181</v>
      </c>
      <c r="AT99" s="222" t="s">
        <v>181</v>
      </c>
      <c r="AU99" s="222" t="s">
        <v>181</v>
      </c>
      <c r="AV99" s="222" t="s">
        <v>181</v>
      </c>
      <c r="AW99" s="222" t="s">
        <v>181</v>
      </c>
      <c r="AX99" s="222" t="s">
        <v>181</v>
      </c>
      <c r="AY99" s="148" t="s">
        <v>181</v>
      </c>
      <c r="AZ99" s="222" t="s">
        <v>181</v>
      </c>
    </row>
    <row r="100" customFormat="1" ht="17.5" spans="1:54">
      <c r="A100" s="31">
        <f>A94</f>
        <v>608</v>
      </c>
      <c r="B100" s="40" t="s">
        <v>172</v>
      </c>
      <c r="C100" s="31" t="s">
        <v>256</v>
      </c>
      <c r="D100" s="41" t="s">
        <v>169</v>
      </c>
      <c r="E100" s="42" t="s">
        <v>257</v>
      </c>
      <c r="F100" s="42" t="s">
        <v>256</v>
      </c>
      <c r="G100" s="363"/>
      <c r="H100" s="182">
        <v>0</v>
      </c>
      <c r="I100" s="182">
        <v>0</v>
      </c>
      <c r="J100" s="182">
        <v>0</v>
      </c>
      <c r="K100" s="182">
        <v>0</v>
      </c>
      <c r="L100" s="182">
        <v>0</v>
      </c>
      <c r="M100" s="182">
        <v>0</v>
      </c>
      <c r="N100" s="182">
        <v>0</v>
      </c>
      <c r="O100" s="182"/>
      <c r="P100" s="182">
        <v>0</v>
      </c>
      <c r="Q100" s="182">
        <f>R100+S100*2</f>
        <v>0</v>
      </c>
      <c r="R100" s="182">
        <v>0</v>
      </c>
      <c r="S100" s="182">
        <v>0</v>
      </c>
      <c r="T100" s="234">
        <f t="shared" si="8"/>
        <v>0</v>
      </c>
      <c r="U100" s="195">
        <v>50.04</v>
      </c>
      <c r="V100" s="112">
        <v>50.53</v>
      </c>
      <c r="W100" s="223">
        <v>40</v>
      </c>
      <c r="X100" s="234">
        <v>0</v>
      </c>
      <c r="Y100" s="223">
        <v>1000</v>
      </c>
      <c r="Z100" s="234">
        <v>50.2</v>
      </c>
      <c r="AA100" s="234">
        <v>9</v>
      </c>
      <c r="AB100" s="223">
        <v>49.75</v>
      </c>
      <c r="AC100" s="223">
        <v>48</v>
      </c>
      <c r="AD100" s="223">
        <v>57</v>
      </c>
      <c r="AE100" s="223">
        <v>0</v>
      </c>
      <c r="AF100" s="223">
        <v>30000</v>
      </c>
      <c r="AG100" s="223">
        <v>49.85</v>
      </c>
      <c r="AH100" s="223">
        <v>17</v>
      </c>
      <c r="AI100" s="234">
        <v>50.2</v>
      </c>
      <c r="AJ100" s="223">
        <v>49.85</v>
      </c>
      <c r="AK100" s="195">
        <v>50.04</v>
      </c>
      <c r="AL100" s="112">
        <v>50.53</v>
      </c>
      <c r="AM100" s="223">
        <v>40</v>
      </c>
      <c r="AN100" s="234">
        <v>0</v>
      </c>
      <c r="AO100" s="223">
        <v>1000</v>
      </c>
      <c r="AP100" s="234">
        <v>50.2</v>
      </c>
      <c r="AQ100" s="234">
        <v>9</v>
      </c>
      <c r="AR100" s="223">
        <v>49.75</v>
      </c>
      <c r="AS100" s="223">
        <v>48</v>
      </c>
      <c r="AT100" s="223">
        <v>57</v>
      </c>
      <c r="AU100" s="223">
        <v>0</v>
      </c>
      <c r="AV100" s="223">
        <v>30000</v>
      </c>
      <c r="AW100" s="223">
        <v>49.85</v>
      </c>
      <c r="AX100" s="223">
        <v>17</v>
      </c>
      <c r="AY100" s="234">
        <v>50.2</v>
      </c>
      <c r="AZ100" s="223">
        <v>49.85</v>
      </c>
      <c r="BA100" s="112">
        <v>51</v>
      </c>
      <c r="BB100" s="112">
        <v>49</v>
      </c>
    </row>
    <row r="101" s="3" customFormat="1" ht="17.5" spans="1:54">
      <c r="A101" s="34"/>
      <c r="B101" s="35"/>
      <c r="C101" s="34"/>
      <c r="D101" s="36"/>
      <c r="E101" s="37"/>
      <c r="F101" s="37" t="s">
        <v>253</v>
      </c>
      <c r="G101" s="362"/>
      <c r="H101" s="181">
        <v>0</v>
      </c>
      <c r="I101" s="181">
        <v>0</v>
      </c>
      <c r="J101" s="181">
        <v>0</v>
      </c>
      <c r="K101" s="181">
        <v>0</v>
      </c>
      <c r="L101" s="181">
        <v>0</v>
      </c>
      <c r="M101" s="181">
        <v>0</v>
      </c>
      <c r="N101" s="181">
        <v>0</v>
      </c>
      <c r="O101" s="181"/>
      <c r="P101" s="181">
        <v>0</v>
      </c>
      <c r="Q101" s="181">
        <v>0</v>
      </c>
      <c r="R101" s="181">
        <v>0</v>
      </c>
      <c r="S101" s="181">
        <v>0</v>
      </c>
      <c r="T101" s="148">
        <f t="shared" si="8"/>
        <v>0</v>
      </c>
      <c r="U101" s="148" t="s">
        <v>1178</v>
      </c>
      <c r="V101" s="222">
        <v>50.53</v>
      </c>
      <c r="W101" s="222"/>
      <c r="X101" s="148" t="s">
        <v>763</v>
      </c>
      <c r="Y101" s="222" t="s">
        <v>181</v>
      </c>
      <c r="Z101" s="148" t="s">
        <v>181</v>
      </c>
      <c r="AA101" s="148" t="s">
        <v>181</v>
      </c>
      <c r="AB101" s="222" t="s">
        <v>181</v>
      </c>
      <c r="AC101" s="222" t="s">
        <v>181</v>
      </c>
      <c r="AD101" s="222" t="s">
        <v>181</v>
      </c>
      <c r="AE101" s="222" t="s">
        <v>181</v>
      </c>
      <c r="AF101" s="222" t="s">
        <v>181</v>
      </c>
      <c r="AG101" s="222" t="s">
        <v>181</v>
      </c>
      <c r="AH101" s="222" t="s">
        <v>181</v>
      </c>
      <c r="AI101" s="148" t="s">
        <v>181</v>
      </c>
      <c r="AJ101" s="222" t="s">
        <v>181</v>
      </c>
      <c r="AK101" s="148" t="s">
        <v>1178</v>
      </c>
      <c r="AL101" s="222">
        <v>50.53</v>
      </c>
      <c r="AM101" s="222" t="s">
        <v>1179</v>
      </c>
      <c r="AN101" s="148" t="s">
        <v>763</v>
      </c>
      <c r="AO101" s="222" t="s">
        <v>181</v>
      </c>
      <c r="AP101" s="148" t="s">
        <v>181</v>
      </c>
      <c r="AQ101" s="148" t="s">
        <v>181</v>
      </c>
      <c r="AR101" s="222" t="s">
        <v>181</v>
      </c>
      <c r="AS101" s="222" t="s">
        <v>181</v>
      </c>
      <c r="AT101" s="222" t="s">
        <v>181</v>
      </c>
      <c r="AU101" s="222" t="s">
        <v>181</v>
      </c>
      <c r="AV101" s="222" t="s">
        <v>181</v>
      </c>
      <c r="AW101" s="222" t="s">
        <v>181</v>
      </c>
      <c r="AX101" s="222" t="s">
        <v>181</v>
      </c>
      <c r="AY101" s="148" t="s">
        <v>181</v>
      </c>
      <c r="AZ101" s="222" t="s">
        <v>181</v>
      </c>
      <c r="BA101" s="2"/>
      <c r="BB101" s="2"/>
    </row>
    <row r="102" customFormat="1" ht="17.5" spans="1:54">
      <c r="A102" s="31">
        <f>A100</f>
        <v>608</v>
      </c>
      <c r="B102" s="40" t="s">
        <v>172</v>
      </c>
      <c r="C102" s="31" t="s">
        <v>256</v>
      </c>
      <c r="D102" s="41" t="s">
        <v>172</v>
      </c>
      <c r="E102" s="42" t="s">
        <v>278</v>
      </c>
      <c r="F102" s="42" t="s">
        <v>279</v>
      </c>
      <c r="G102" s="1"/>
      <c r="H102" s="182">
        <v>0</v>
      </c>
      <c r="I102" s="182">
        <v>0</v>
      </c>
      <c r="J102" s="182">
        <v>0</v>
      </c>
      <c r="K102" s="182">
        <v>0</v>
      </c>
      <c r="L102" s="182">
        <v>0</v>
      </c>
      <c r="M102" s="182">
        <v>0</v>
      </c>
      <c r="N102" s="182">
        <v>0</v>
      </c>
      <c r="O102" s="182"/>
      <c r="P102" s="182">
        <v>0</v>
      </c>
      <c r="Q102" s="182">
        <f>R102+S102*2</f>
        <v>0</v>
      </c>
      <c r="R102" s="182">
        <v>0</v>
      </c>
      <c r="S102" s="182">
        <v>0</v>
      </c>
      <c r="T102" s="234">
        <f t="shared" si="8"/>
        <v>0</v>
      </c>
      <c r="U102" s="234">
        <v>50.04</v>
      </c>
      <c r="V102" s="112">
        <v>50.53</v>
      </c>
      <c r="W102" s="223">
        <v>40</v>
      </c>
      <c r="X102" s="234">
        <v>0</v>
      </c>
      <c r="Y102" s="223">
        <v>1000</v>
      </c>
      <c r="Z102" s="234">
        <v>50.2</v>
      </c>
      <c r="AA102" s="234">
        <v>9</v>
      </c>
      <c r="AB102" s="223">
        <v>49.75</v>
      </c>
      <c r="AC102" s="223">
        <v>48</v>
      </c>
      <c r="AD102" s="223">
        <v>57</v>
      </c>
      <c r="AE102" s="223">
        <v>0</v>
      </c>
      <c r="AF102" s="223">
        <v>30000</v>
      </c>
      <c r="AG102" s="223">
        <v>49.85</v>
      </c>
      <c r="AH102" s="223">
        <v>17</v>
      </c>
      <c r="AI102" s="234">
        <v>50.2</v>
      </c>
      <c r="AJ102" s="223">
        <v>49.85</v>
      </c>
      <c r="AK102" s="234">
        <v>50.04</v>
      </c>
      <c r="AL102" s="112">
        <v>50.53</v>
      </c>
      <c r="AM102" s="223">
        <v>40</v>
      </c>
      <c r="AN102" s="234">
        <v>0</v>
      </c>
      <c r="AO102" s="223">
        <v>1000</v>
      </c>
      <c r="AP102" s="234">
        <v>50.2</v>
      </c>
      <c r="AQ102" s="234">
        <v>9</v>
      </c>
      <c r="AR102" s="223">
        <v>49.75</v>
      </c>
      <c r="AS102" s="223">
        <v>48</v>
      </c>
      <c r="AT102" s="223">
        <v>57</v>
      </c>
      <c r="AU102" s="223">
        <v>0</v>
      </c>
      <c r="AV102" s="223">
        <v>30000</v>
      </c>
      <c r="AW102" s="223">
        <v>49.85</v>
      </c>
      <c r="AX102" s="223">
        <v>17</v>
      </c>
      <c r="AY102" s="234">
        <v>50.2</v>
      </c>
      <c r="AZ102" s="223">
        <v>49.85</v>
      </c>
      <c r="BA102" s="112">
        <v>51</v>
      </c>
      <c r="BB102" s="112">
        <v>49</v>
      </c>
    </row>
    <row r="103" s="3" customFormat="1" ht="17.5" spans="1:54">
      <c r="A103" s="34"/>
      <c r="B103" s="35"/>
      <c r="C103" s="49"/>
      <c r="D103" s="36"/>
      <c r="E103" s="37" t="s">
        <v>280</v>
      </c>
      <c r="F103" s="37" t="s">
        <v>281</v>
      </c>
      <c r="G103" s="362"/>
      <c r="H103" s="181">
        <v>0</v>
      </c>
      <c r="I103" s="181">
        <v>0</v>
      </c>
      <c r="J103" s="181">
        <v>0</v>
      </c>
      <c r="K103" s="181">
        <v>0</v>
      </c>
      <c r="L103" s="181">
        <v>0</v>
      </c>
      <c r="M103" s="181">
        <v>0</v>
      </c>
      <c r="N103" s="181">
        <v>0</v>
      </c>
      <c r="O103" s="181"/>
      <c r="P103" s="181">
        <v>0</v>
      </c>
      <c r="Q103" s="181">
        <v>0</v>
      </c>
      <c r="R103" s="181">
        <v>0</v>
      </c>
      <c r="S103" s="181">
        <v>0</v>
      </c>
      <c r="T103" s="148">
        <f t="shared" si="8"/>
        <v>0</v>
      </c>
      <c r="U103" s="148">
        <v>50.4</v>
      </c>
      <c r="V103" s="222" t="s">
        <v>181</v>
      </c>
      <c r="W103" s="222" t="s">
        <v>1180</v>
      </c>
      <c r="X103" s="148">
        <v>0</v>
      </c>
      <c r="Y103" s="222">
        <v>0</v>
      </c>
      <c r="Z103" s="148">
        <v>50.2</v>
      </c>
      <c r="AA103" s="148" t="s">
        <v>181</v>
      </c>
      <c r="AB103" s="222" t="s">
        <v>181</v>
      </c>
      <c r="AC103" s="222" t="s">
        <v>181</v>
      </c>
      <c r="AD103" s="222" t="s">
        <v>181</v>
      </c>
      <c r="AE103" s="222" t="s">
        <v>181</v>
      </c>
      <c r="AF103" s="222" t="s">
        <v>181</v>
      </c>
      <c r="AG103" s="222" t="s">
        <v>181</v>
      </c>
      <c r="AH103" s="222" t="s">
        <v>181</v>
      </c>
      <c r="AI103" s="148" t="s">
        <v>181</v>
      </c>
      <c r="AJ103" s="222" t="s">
        <v>181</v>
      </c>
      <c r="AK103" s="148">
        <v>50.4</v>
      </c>
      <c r="AL103" s="222" t="s">
        <v>181</v>
      </c>
      <c r="AM103" s="222" t="s">
        <v>1180</v>
      </c>
      <c r="AN103" s="148">
        <v>0</v>
      </c>
      <c r="AO103" s="222">
        <v>0</v>
      </c>
      <c r="AP103" s="148">
        <v>50.2</v>
      </c>
      <c r="AQ103" s="148" t="s">
        <v>181</v>
      </c>
      <c r="AR103" s="222" t="s">
        <v>181</v>
      </c>
      <c r="AS103" s="222" t="s">
        <v>181</v>
      </c>
      <c r="AT103" s="222" t="s">
        <v>181</v>
      </c>
      <c r="AU103" s="222" t="s">
        <v>181</v>
      </c>
      <c r="AV103" s="222" t="s">
        <v>181</v>
      </c>
      <c r="AW103" s="222" t="s">
        <v>181</v>
      </c>
      <c r="AX103" s="222" t="s">
        <v>181</v>
      </c>
      <c r="AY103" s="148" t="s">
        <v>181</v>
      </c>
      <c r="AZ103" s="222" t="s">
        <v>181</v>
      </c>
      <c r="BA103" s="2"/>
      <c r="BB103" s="2"/>
    </row>
    <row r="104" customFormat="1" ht="17.5" spans="1:54">
      <c r="A104" s="59">
        <f>A88</f>
        <v>608</v>
      </c>
      <c r="B104" s="58" t="s">
        <v>175</v>
      </c>
      <c r="C104" s="119" t="s">
        <v>284</v>
      </c>
      <c r="D104" s="60" t="s">
        <v>109</v>
      </c>
      <c r="E104" s="61" t="s">
        <v>280</v>
      </c>
      <c r="F104" s="61" t="s">
        <v>284</v>
      </c>
      <c r="G104" s="363"/>
      <c r="H104" s="182">
        <v>0</v>
      </c>
      <c r="I104" s="182">
        <v>0</v>
      </c>
      <c r="J104" s="234">
        <v>0</v>
      </c>
      <c r="K104" s="182">
        <v>0</v>
      </c>
      <c r="L104" s="182">
        <v>0</v>
      </c>
      <c r="M104" s="182">
        <v>0</v>
      </c>
      <c r="N104" s="182">
        <v>0</v>
      </c>
      <c r="O104" s="182"/>
      <c r="P104" s="182">
        <v>0</v>
      </c>
      <c r="Q104" s="182">
        <v>0</v>
      </c>
      <c r="R104" s="182">
        <v>0</v>
      </c>
      <c r="S104" s="182">
        <v>0</v>
      </c>
      <c r="T104" s="234">
        <f t="shared" si="8"/>
        <v>0</v>
      </c>
      <c r="U104" s="234">
        <v>50.4</v>
      </c>
      <c r="V104" s="223">
        <v>52</v>
      </c>
      <c r="W104" s="223">
        <v>40</v>
      </c>
      <c r="X104" s="234">
        <v>0</v>
      </c>
      <c r="Y104" s="223">
        <v>1000</v>
      </c>
      <c r="Z104" s="234">
        <v>50.2</v>
      </c>
      <c r="AA104" s="234">
        <v>9</v>
      </c>
      <c r="AB104" s="223">
        <v>49.75</v>
      </c>
      <c r="AC104" s="223">
        <v>48</v>
      </c>
      <c r="AD104" s="223">
        <v>57</v>
      </c>
      <c r="AE104" s="223">
        <v>0</v>
      </c>
      <c r="AF104" s="223">
        <v>30000</v>
      </c>
      <c r="AG104" s="223">
        <v>49.85</v>
      </c>
      <c r="AH104" s="223">
        <v>17</v>
      </c>
      <c r="AI104" s="234">
        <v>50.2</v>
      </c>
      <c r="AJ104" s="223">
        <v>49.85</v>
      </c>
      <c r="AK104" s="234">
        <v>50.2</v>
      </c>
      <c r="AL104" s="223">
        <v>52</v>
      </c>
      <c r="AM104" s="223">
        <v>40</v>
      </c>
      <c r="AN104" s="234">
        <v>0</v>
      </c>
      <c r="AO104" s="223">
        <v>1000</v>
      </c>
      <c r="AP104" s="234">
        <v>50.2</v>
      </c>
      <c r="AQ104" s="234">
        <v>9</v>
      </c>
      <c r="AR104" s="223">
        <v>49.75</v>
      </c>
      <c r="AS104" s="223">
        <v>48</v>
      </c>
      <c r="AT104" s="223">
        <v>57</v>
      </c>
      <c r="AU104" s="223">
        <v>0</v>
      </c>
      <c r="AV104" s="223">
        <v>30000</v>
      </c>
      <c r="AW104" s="223">
        <v>49.85</v>
      </c>
      <c r="AX104" s="223">
        <v>17</v>
      </c>
      <c r="AY104" s="234">
        <v>50.2</v>
      </c>
      <c r="AZ104" s="223">
        <v>49.85</v>
      </c>
      <c r="BA104" s="112">
        <v>51</v>
      </c>
      <c r="BB104" s="112">
        <v>49</v>
      </c>
    </row>
    <row r="105" s="3" customFormat="1" ht="17.5" spans="1:54">
      <c r="A105" s="34"/>
      <c r="B105" s="35"/>
      <c r="C105" s="49"/>
      <c r="D105" s="36"/>
      <c r="E105" s="37" t="s">
        <v>285</v>
      </c>
      <c r="F105" s="37" t="s">
        <v>286</v>
      </c>
      <c r="G105" s="362"/>
      <c r="H105" s="181">
        <v>1</v>
      </c>
      <c r="I105" s="181">
        <v>0</v>
      </c>
      <c r="J105" s="181">
        <v>1</v>
      </c>
      <c r="K105" s="181">
        <v>0</v>
      </c>
      <c r="L105" s="181">
        <v>0</v>
      </c>
      <c r="M105" s="181">
        <v>0</v>
      </c>
      <c r="N105" s="181">
        <v>0</v>
      </c>
      <c r="O105" s="181"/>
      <c r="P105" s="181">
        <v>0</v>
      </c>
      <c r="Q105" s="181">
        <f>R105+S105*2</f>
        <v>0</v>
      </c>
      <c r="R105" s="181">
        <v>0</v>
      </c>
      <c r="S105" s="181">
        <v>0</v>
      </c>
      <c r="T105" s="148">
        <f t="shared" si="8"/>
        <v>5</v>
      </c>
      <c r="U105" s="148" t="s">
        <v>181</v>
      </c>
      <c r="V105" s="222" t="s">
        <v>181</v>
      </c>
      <c r="W105" s="222" t="s">
        <v>181</v>
      </c>
      <c r="X105" s="148" t="s">
        <v>181</v>
      </c>
      <c r="Y105" s="222" t="s">
        <v>181</v>
      </c>
      <c r="Z105" s="148" t="s">
        <v>181</v>
      </c>
      <c r="AA105" s="148" t="s">
        <v>181</v>
      </c>
      <c r="AB105" s="222" t="s">
        <v>181</v>
      </c>
      <c r="AC105" s="222" t="s">
        <v>181</v>
      </c>
      <c r="AD105" s="222" t="s">
        <v>181</v>
      </c>
      <c r="AE105" s="222" t="s">
        <v>181</v>
      </c>
      <c r="AF105" s="222" t="s">
        <v>181</v>
      </c>
      <c r="AG105" s="222" t="s">
        <v>181</v>
      </c>
      <c r="AH105" s="222" t="s">
        <v>181</v>
      </c>
      <c r="AI105" s="148" t="s">
        <v>181</v>
      </c>
      <c r="AJ105" s="222" t="s">
        <v>181</v>
      </c>
      <c r="AK105" s="148" t="s">
        <v>181</v>
      </c>
      <c r="AL105" s="222" t="s">
        <v>181</v>
      </c>
      <c r="AM105" s="222" t="s">
        <v>181</v>
      </c>
      <c r="AN105" s="148" t="s">
        <v>181</v>
      </c>
      <c r="AO105" s="222" t="s">
        <v>181</v>
      </c>
      <c r="AP105" s="148" t="s">
        <v>181</v>
      </c>
      <c r="AQ105" s="148" t="s">
        <v>181</v>
      </c>
      <c r="AR105" s="222" t="s">
        <v>181</v>
      </c>
      <c r="AS105" s="222" t="s">
        <v>181</v>
      </c>
      <c r="AT105" s="222" t="s">
        <v>181</v>
      </c>
      <c r="AU105" s="222" t="s">
        <v>181</v>
      </c>
      <c r="AV105" s="222" t="s">
        <v>181</v>
      </c>
      <c r="AW105" s="222" t="s">
        <v>181</v>
      </c>
      <c r="AX105" s="222" t="s">
        <v>181</v>
      </c>
      <c r="AY105" s="148" t="s">
        <v>181</v>
      </c>
      <c r="AZ105" s="222" t="s">
        <v>181</v>
      </c>
      <c r="BA105" s="2"/>
      <c r="BB105" s="2"/>
    </row>
    <row r="106" customFormat="1" ht="17.5" spans="1:54">
      <c r="A106" s="31">
        <f>A86</f>
        <v>608</v>
      </c>
      <c r="B106" s="40" t="s">
        <v>175</v>
      </c>
      <c r="C106" s="31" t="s">
        <v>284</v>
      </c>
      <c r="D106" s="41" t="s">
        <v>120</v>
      </c>
      <c r="E106" s="42" t="s">
        <v>285</v>
      </c>
      <c r="F106" s="42" t="s">
        <v>286</v>
      </c>
      <c r="G106" s="363"/>
      <c r="H106" s="182">
        <v>1</v>
      </c>
      <c r="I106" s="182">
        <v>0</v>
      </c>
      <c r="J106" s="182">
        <v>1</v>
      </c>
      <c r="K106" s="182">
        <v>0</v>
      </c>
      <c r="L106" s="182">
        <v>0</v>
      </c>
      <c r="M106" s="182">
        <v>0</v>
      </c>
      <c r="N106" s="182">
        <v>0</v>
      </c>
      <c r="O106" s="182"/>
      <c r="P106" s="182">
        <v>0</v>
      </c>
      <c r="Q106" s="182">
        <f>R106+S106*2</f>
        <v>0</v>
      </c>
      <c r="R106" s="182">
        <v>0</v>
      </c>
      <c r="S106" s="182">
        <v>0</v>
      </c>
      <c r="T106" s="234">
        <f t="shared" si="8"/>
        <v>5</v>
      </c>
      <c r="U106" s="234">
        <v>50.2</v>
      </c>
      <c r="V106" s="223">
        <v>52</v>
      </c>
      <c r="W106" s="223">
        <v>40</v>
      </c>
      <c r="X106" s="234">
        <v>0</v>
      </c>
      <c r="Y106" s="223">
        <v>1000</v>
      </c>
      <c r="Z106" s="234">
        <v>50.2</v>
      </c>
      <c r="AA106" s="234">
        <v>9</v>
      </c>
      <c r="AB106" s="223">
        <v>49.75</v>
      </c>
      <c r="AC106" s="223">
        <v>48</v>
      </c>
      <c r="AD106" s="223">
        <v>57</v>
      </c>
      <c r="AE106" s="223">
        <v>0</v>
      </c>
      <c r="AF106" s="223">
        <v>30000</v>
      </c>
      <c r="AG106" s="223">
        <v>49.85</v>
      </c>
      <c r="AH106" s="223">
        <v>17</v>
      </c>
      <c r="AI106" s="234">
        <v>50.2</v>
      </c>
      <c r="AJ106" s="223">
        <v>49.85</v>
      </c>
      <c r="AK106" s="234">
        <v>50.2</v>
      </c>
      <c r="AL106" s="223">
        <v>52</v>
      </c>
      <c r="AM106" s="223">
        <v>40</v>
      </c>
      <c r="AN106" s="234">
        <v>0</v>
      </c>
      <c r="AO106" s="223">
        <v>1000</v>
      </c>
      <c r="AP106" s="234">
        <v>50.2</v>
      </c>
      <c r="AQ106" s="234">
        <v>9</v>
      </c>
      <c r="AR106" s="223">
        <v>49.75</v>
      </c>
      <c r="AS106" s="223">
        <v>48</v>
      </c>
      <c r="AT106" s="223">
        <v>57</v>
      </c>
      <c r="AU106" s="223">
        <v>0</v>
      </c>
      <c r="AV106" s="223">
        <v>30000</v>
      </c>
      <c r="AW106" s="223">
        <v>49.85</v>
      </c>
      <c r="AX106" s="223">
        <v>17</v>
      </c>
      <c r="AY106" s="234">
        <v>50.2</v>
      </c>
      <c r="AZ106" s="223">
        <v>49.85</v>
      </c>
      <c r="BA106" s="112">
        <v>51</v>
      </c>
      <c r="BB106" s="112">
        <v>49</v>
      </c>
    </row>
    <row r="107" s="3" customFormat="1" ht="17.5" spans="1:54">
      <c r="A107" s="34"/>
      <c r="B107" s="35"/>
      <c r="C107" s="49"/>
      <c r="D107" s="36"/>
      <c r="E107" s="37"/>
      <c r="F107" s="37"/>
      <c r="G107" s="362"/>
      <c r="H107" s="181"/>
      <c r="I107" s="181"/>
      <c r="J107" s="181"/>
      <c r="K107" s="181"/>
      <c r="L107" s="181"/>
      <c r="M107" s="181"/>
      <c r="N107" s="181"/>
      <c r="O107" s="181"/>
      <c r="P107" s="181">
        <v>0</v>
      </c>
      <c r="Q107" s="181"/>
      <c r="R107" s="181"/>
      <c r="S107" s="181"/>
      <c r="T107" s="148">
        <f t="shared" ref="T107:T145" si="12">H107+I107*2+J107*4+K107*8+L107*16+M107*32+N107*64+O107*128+P107*256+R107*4096+S107*8192</f>
        <v>0</v>
      </c>
      <c r="U107" s="148"/>
      <c r="V107" s="222"/>
      <c r="W107" s="222"/>
      <c r="X107" s="148"/>
      <c r="Y107" s="222"/>
      <c r="Z107" s="148"/>
      <c r="AA107" s="148"/>
      <c r="AB107" s="222"/>
      <c r="AC107" s="222"/>
      <c r="AD107" s="222"/>
      <c r="AE107" s="222"/>
      <c r="AF107" s="222"/>
      <c r="AG107" s="222"/>
      <c r="AH107" s="222"/>
      <c r="AI107" s="148"/>
      <c r="AJ107" s="222"/>
      <c r="AK107" s="148"/>
      <c r="AL107" s="222"/>
      <c r="AM107" s="222"/>
      <c r="AN107" s="148"/>
      <c r="AO107" s="222"/>
      <c r="AP107" s="148"/>
      <c r="AQ107" s="148"/>
      <c r="AR107" s="222"/>
      <c r="AS107" s="222"/>
      <c r="AT107" s="222"/>
      <c r="AU107" s="222"/>
      <c r="AV107" s="222"/>
      <c r="AW107" s="222"/>
      <c r="AX107" s="222"/>
      <c r="AY107" s="148"/>
      <c r="AZ107" s="222"/>
      <c r="BA107" s="2"/>
      <c r="BB107" s="2"/>
    </row>
    <row r="108" customFormat="1" ht="17.5" spans="1:52">
      <c r="A108" s="31">
        <f>A88</f>
        <v>608</v>
      </c>
      <c r="B108" s="40"/>
      <c r="C108" s="31" t="s">
        <v>284</v>
      </c>
      <c r="D108" s="41" t="s">
        <v>126</v>
      </c>
      <c r="E108" s="42" t="s">
        <v>288</v>
      </c>
      <c r="F108" s="42" t="s">
        <v>289</v>
      </c>
      <c r="G108" s="363"/>
      <c r="H108" s="182"/>
      <c r="I108" s="182"/>
      <c r="J108" s="182"/>
      <c r="K108" s="182"/>
      <c r="L108" s="182"/>
      <c r="M108" s="182"/>
      <c r="N108" s="182"/>
      <c r="O108" s="182"/>
      <c r="P108" s="182">
        <v>0</v>
      </c>
      <c r="Q108" s="182"/>
      <c r="R108" s="182"/>
      <c r="S108" s="182"/>
      <c r="T108" s="234">
        <f t="shared" si="12"/>
        <v>0</v>
      </c>
      <c r="U108" s="234"/>
      <c r="V108" s="223"/>
      <c r="W108" s="223"/>
      <c r="X108" s="234"/>
      <c r="Y108" s="223"/>
      <c r="Z108" s="234"/>
      <c r="AA108" s="234"/>
      <c r="AB108" s="223"/>
      <c r="AC108" s="223"/>
      <c r="AD108" s="223"/>
      <c r="AE108" s="223"/>
      <c r="AF108" s="223"/>
      <c r="AG108" s="223"/>
      <c r="AH108" s="223"/>
      <c r="AI108" s="234"/>
      <c r="AJ108" s="223"/>
      <c r="AK108" s="234"/>
      <c r="AL108" s="223"/>
      <c r="AM108" s="223"/>
      <c r="AN108" s="234"/>
      <c r="AO108" s="223"/>
      <c r="AP108" s="234"/>
      <c r="AQ108" s="234"/>
      <c r="AR108" s="223"/>
      <c r="AS108" s="223"/>
      <c r="AT108" s="223"/>
      <c r="AU108" s="223"/>
      <c r="AV108" s="223"/>
      <c r="AW108" s="223"/>
      <c r="AX108" s="223"/>
      <c r="AY108" s="234"/>
      <c r="AZ108" s="223"/>
    </row>
    <row r="109" s="3" customFormat="1" ht="17.5" spans="1:54">
      <c r="A109" s="34"/>
      <c r="B109" s="35"/>
      <c r="C109" s="49"/>
      <c r="D109" s="36"/>
      <c r="E109" s="37" t="s">
        <v>290</v>
      </c>
      <c r="F109" s="37" t="s">
        <v>291</v>
      </c>
      <c r="G109" s="362"/>
      <c r="H109" s="181">
        <v>0</v>
      </c>
      <c r="I109" s="181">
        <v>0</v>
      </c>
      <c r="J109" s="181">
        <v>0</v>
      </c>
      <c r="K109" s="181">
        <v>0</v>
      </c>
      <c r="L109" s="181">
        <v>0</v>
      </c>
      <c r="M109" s="181">
        <v>0</v>
      </c>
      <c r="N109" s="181">
        <v>0</v>
      </c>
      <c r="O109" s="181"/>
      <c r="P109" s="181">
        <v>0</v>
      </c>
      <c r="Q109" s="181">
        <v>0</v>
      </c>
      <c r="R109" s="181">
        <v>0</v>
      </c>
      <c r="S109" s="181">
        <v>0</v>
      </c>
      <c r="T109" s="148">
        <f t="shared" si="12"/>
        <v>0</v>
      </c>
      <c r="U109" s="148">
        <v>50.4</v>
      </c>
      <c r="V109" s="222" t="s">
        <v>181</v>
      </c>
      <c r="W109" s="222" t="s">
        <v>1180</v>
      </c>
      <c r="X109" s="148">
        <v>0</v>
      </c>
      <c r="Y109" s="222">
        <v>0</v>
      </c>
      <c r="Z109" s="148">
        <v>50.2</v>
      </c>
      <c r="AA109" s="148" t="s">
        <v>181</v>
      </c>
      <c r="AB109" s="222" t="s">
        <v>181</v>
      </c>
      <c r="AC109" s="222" t="s">
        <v>181</v>
      </c>
      <c r="AD109" s="222" t="s">
        <v>181</v>
      </c>
      <c r="AE109" s="222" t="s">
        <v>181</v>
      </c>
      <c r="AF109" s="222" t="s">
        <v>181</v>
      </c>
      <c r="AG109" s="222" t="s">
        <v>181</v>
      </c>
      <c r="AH109" s="222" t="s">
        <v>181</v>
      </c>
      <c r="AI109" s="148" t="s">
        <v>181</v>
      </c>
      <c r="AJ109" s="222" t="s">
        <v>181</v>
      </c>
      <c r="AK109" s="148">
        <v>50.4</v>
      </c>
      <c r="AL109" s="222" t="s">
        <v>181</v>
      </c>
      <c r="AM109" s="222" t="s">
        <v>1180</v>
      </c>
      <c r="AN109" s="148">
        <v>0</v>
      </c>
      <c r="AO109" s="222">
        <v>0</v>
      </c>
      <c r="AP109" s="148">
        <v>50.2</v>
      </c>
      <c r="AQ109" s="148" t="s">
        <v>181</v>
      </c>
      <c r="AR109" s="222" t="s">
        <v>181</v>
      </c>
      <c r="AS109" s="222" t="s">
        <v>181</v>
      </c>
      <c r="AT109" s="222" t="s">
        <v>181</v>
      </c>
      <c r="AU109" s="222" t="s">
        <v>181</v>
      </c>
      <c r="AV109" s="222" t="s">
        <v>181</v>
      </c>
      <c r="AW109" s="222" t="s">
        <v>181</v>
      </c>
      <c r="AX109" s="222" t="s">
        <v>181</v>
      </c>
      <c r="AY109" s="148" t="s">
        <v>181</v>
      </c>
      <c r="AZ109" s="222" t="s">
        <v>181</v>
      </c>
      <c r="BA109" s="2"/>
      <c r="BB109" s="2"/>
    </row>
    <row r="110" customFormat="1" ht="17.5" spans="1:54">
      <c r="A110" s="59">
        <f>A94</f>
        <v>608</v>
      </c>
      <c r="B110" s="58" t="s">
        <v>175</v>
      </c>
      <c r="C110" s="119" t="s">
        <v>284</v>
      </c>
      <c r="D110" s="60" t="s">
        <v>129</v>
      </c>
      <c r="E110" s="61" t="s">
        <v>290</v>
      </c>
      <c r="F110" s="61" t="s">
        <v>291</v>
      </c>
      <c r="G110" s="363"/>
      <c r="H110" s="182">
        <v>0</v>
      </c>
      <c r="I110" s="182">
        <v>0</v>
      </c>
      <c r="J110" s="234">
        <v>0</v>
      </c>
      <c r="K110" s="182">
        <v>0</v>
      </c>
      <c r="L110" s="182">
        <v>0</v>
      </c>
      <c r="M110" s="182">
        <v>0</v>
      </c>
      <c r="N110" s="182">
        <v>0</v>
      </c>
      <c r="O110" s="182"/>
      <c r="P110" s="182">
        <v>0</v>
      </c>
      <c r="Q110" s="182">
        <f>R110+S110*2</f>
        <v>0</v>
      </c>
      <c r="R110" s="182">
        <v>0</v>
      </c>
      <c r="S110" s="182">
        <v>0</v>
      </c>
      <c r="T110" s="234">
        <f t="shared" si="12"/>
        <v>0</v>
      </c>
      <c r="U110" s="234">
        <v>50.4</v>
      </c>
      <c r="V110" s="223">
        <v>52</v>
      </c>
      <c r="W110" s="223">
        <v>40</v>
      </c>
      <c r="X110" s="234">
        <v>0</v>
      </c>
      <c r="Y110" s="223">
        <v>1000</v>
      </c>
      <c r="Z110" s="234">
        <v>50.2</v>
      </c>
      <c r="AA110" s="234">
        <v>9</v>
      </c>
      <c r="AB110" s="223">
        <v>49.75</v>
      </c>
      <c r="AC110" s="223">
        <v>48</v>
      </c>
      <c r="AD110" s="223">
        <v>57</v>
      </c>
      <c r="AE110" s="223">
        <v>0</v>
      </c>
      <c r="AF110" s="223">
        <v>30000</v>
      </c>
      <c r="AG110" s="223">
        <v>49.85</v>
      </c>
      <c r="AH110" s="223">
        <v>17</v>
      </c>
      <c r="AI110" s="234">
        <v>50.2</v>
      </c>
      <c r="AJ110" s="223">
        <v>49.85</v>
      </c>
      <c r="AK110" s="234">
        <v>50.2</v>
      </c>
      <c r="AL110" s="223">
        <v>52</v>
      </c>
      <c r="AM110" s="223">
        <v>40</v>
      </c>
      <c r="AN110" s="234">
        <v>0</v>
      </c>
      <c r="AO110" s="223">
        <v>1000</v>
      </c>
      <c r="AP110" s="234">
        <v>50.2</v>
      </c>
      <c r="AQ110" s="234">
        <v>9</v>
      </c>
      <c r="AR110" s="223">
        <v>49.75</v>
      </c>
      <c r="AS110" s="223">
        <v>48</v>
      </c>
      <c r="AT110" s="223">
        <v>57</v>
      </c>
      <c r="AU110" s="223">
        <v>0</v>
      </c>
      <c r="AV110" s="223">
        <v>30000</v>
      </c>
      <c r="AW110" s="223">
        <v>49.85</v>
      </c>
      <c r="AX110" s="223">
        <v>17</v>
      </c>
      <c r="AY110" s="234">
        <v>50.2</v>
      </c>
      <c r="AZ110" s="223">
        <v>49.85</v>
      </c>
      <c r="BA110" s="112">
        <v>51</v>
      </c>
      <c r="BB110" s="112">
        <v>49</v>
      </c>
    </row>
    <row r="111" s="3" customFormat="1" ht="17.5" spans="1:54">
      <c r="A111" s="34"/>
      <c r="B111" s="35"/>
      <c r="C111" s="49"/>
      <c r="D111" s="36"/>
      <c r="E111" s="37" t="s">
        <v>280</v>
      </c>
      <c r="F111" s="37" t="s">
        <v>281</v>
      </c>
      <c r="G111" s="362"/>
      <c r="H111" s="181">
        <v>0</v>
      </c>
      <c r="I111" s="181">
        <v>0</v>
      </c>
      <c r="J111" s="181">
        <v>0</v>
      </c>
      <c r="K111" s="181">
        <v>0</v>
      </c>
      <c r="L111" s="181">
        <v>0</v>
      </c>
      <c r="M111" s="181">
        <v>0</v>
      </c>
      <c r="N111" s="181">
        <v>0</v>
      </c>
      <c r="O111" s="181"/>
      <c r="P111" s="181">
        <v>0</v>
      </c>
      <c r="Q111" s="181">
        <v>0</v>
      </c>
      <c r="R111" s="181">
        <v>0</v>
      </c>
      <c r="S111" s="181">
        <v>0</v>
      </c>
      <c r="T111" s="148">
        <f t="shared" si="12"/>
        <v>0</v>
      </c>
      <c r="U111" s="148">
        <v>50.4</v>
      </c>
      <c r="V111" s="222" t="s">
        <v>181</v>
      </c>
      <c r="W111" s="222" t="s">
        <v>1180</v>
      </c>
      <c r="X111" s="148">
        <v>0</v>
      </c>
      <c r="Y111" s="222">
        <v>0</v>
      </c>
      <c r="Z111" s="148">
        <v>50.2</v>
      </c>
      <c r="AA111" s="148" t="s">
        <v>181</v>
      </c>
      <c r="AB111" s="222" t="s">
        <v>181</v>
      </c>
      <c r="AC111" s="222" t="s">
        <v>181</v>
      </c>
      <c r="AD111" s="222" t="s">
        <v>181</v>
      </c>
      <c r="AE111" s="222" t="s">
        <v>181</v>
      </c>
      <c r="AF111" s="222" t="s">
        <v>181</v>
      </c>
      <c r="AG111" s="222" t="s">
        <v>181</v>
      </c>
      <c r="AH111" s="222" t="s">
        <v>181</v>
      </c>
      <c r="AI111" s="148" t="s">
        <v>181</v>
      </c>
      <c r="AJ111" s="222" t="s">
        <v>181</v>
      </c>
      <c r="AK111" s="148">
        <v>50.4</v>
      </c>
      <c r="AL111" s="222" t="s">
        <v>181</v>
      </c>
      <c r="AM111" s="222" t="s">
        <v>1180</v>
      </c>
      <c r="AN111" s="148">
        <v>0</v>
      </c>
      <c r="AO111" s="222">
        <v>0</v>
      </c>
      <c r="AP111" s="148">
        <v>50.2</v>
      </c>
      <c r="AQ111" s="148" t="s">
        <v>181</v>
      </c>
      <c r="AR111" s="222" t="s">
        <v>181</v>
      </c>
      <c r="AS111" s="222" t="s">
        <v>181</v>
      </c>
      <c r="AT111" s="222" t="s">
        <v>181</v>
      </c>
      <c r="AU111" s="222" t="s">
        <v>181</v>
      </c>
      <c r="AV111" s="222" t="s">
        <v>181</v>
      </c>
      <c r="AW111" s="222" t="s">
        <v>181</v>
      </c>
      <c r="AX111" s="222" t="s">
        <v>181</v>
      </c>
      <c r="AY111" s="148" t="s">
        <v>181</v>
      </c>
      <c r="AZ111" s="222" t="s">
        <v>181</v>
      </c>
      <c r="BA111" s="2"/>
      <c r="BB111" s="2"/>
    </row>
    <row r="112" customFormat="1" ht="17.5" spans="1:54">
      <c r="A112" s="120">
        <f>A4</f>
        <v>608</v>
      </c>
      <c r="B112" s="121" t="s">
        <v>175</v>
      </c>
      <c r="C112" s="122" t="s">
        <v>284</v>
      </c>
      <c r="D112" s="123" t="s">
        <v>132</v>
      </c>
      <c r="E112" s="124" t="s">
        <v>292</v>
      </c>
      <c r="F112" s="126" t="s">
        <v>1181</v>
      </c>
      <c r="G112" s="401"/>
      <c r="H112" s="383">
        <v>0</v>
      </c>
      <c r="I112" s="383">
        <v>0</v>
      </c>
      <c r="J112" s="237">
        <v>0</v>
      </c>
      <c r="K112" s="383">
        <v>0</v>
      </c>
      <c r="L112" s="383">
        <v>0</v>
      </c>
      <c r="M112" s="383">
        <v>0</v>
      </c>
      <c r="N112" s="383">
        <v>0</v>
      </c>
      <c r="O112" s="383"/>
      <c r="P112" s="383">
        <v>0</v>
      </c>
      <c r="Q112" s="383">
        <f>R112+S112*2</f>
        <v>0</v>
      </c>
      <c r="R112" s="383">
        <v>0</v>
      </c>
      <c r="S112" s="383">
        <v>0</v>
      </c>
      <c r="T112" s="237">
        <f t="shared" si="12"/>
        <v>0</v>
      </c>
      <c r="U112" s="237">
        <v>50.4</v>
      </c>
      <c r="V112" s="252">
        <v>52</v>
      </c>
      <c r="W112" s="252">
        <v>40</v>
      </c>
      <c r="X112" s="237">
        <v>0</v>
      </c>
      <c r="Y112" s="252">
        <v>1000</v>
      </c>
      <c r="Z112" s="237">
        <v>50.2</v>
      </c>
      <c r="AA112" s="237">
        <v>9</v>
      </c>
      <c r="AB112" s="252">
        <v>49.75</v>
      </c>
      <c r="AC112" s="252">
        <v>48</v>
      </c>
      <c r="AD112" s="252">
        <v>57</v>
      </c>
      <c r="AE112" s="252">
        <v>0</v>
      </c>
      <c r="AF112" s="252">
        <v>30000</v>
      </c>
      <c r="AG112" s="252">
        <v>49.85</v>
      </c>
      <c r="AH112" s="252">
        <v>17</v>
      </c>
      <c r="AI112" s="237">
        <v>50.2</v>
      </c>
      <c r="AJ112" s="252">
        <v>49.85</v>
      </c>
      <c r="AK112" s="237">
        <v>50.2</v>
      </c>
      <c r="AL112" s="252">
        <v>52</v>
      </c>
      <c r="AM112" s="252">
        <v>40</v>
      </c>
      <c r="AN112" s="237">
        <v>0</v>
      </c>
      <c r="AO112" s="252">
        <v>1000</v>
      </c>
      <c r="AP112" s="237">
        <v>50.2</v>
      </c>
      <c r="AQ112" s="237">
        <v>9</v>
      </c>
      <c r="AR112" s="252">
        <v>49.75</v>
      </c>
      <c r="AS112" s="252">
        <v>48</v>
      </c>
      <c r="AT112" s="252">
        <v>57</v>
      </c>
      <c r="AU112" s="252">
        <v>0</v>
      </c>
      <c r="AV112" s="252">
        <v>30000</v>
      </c>
      <c r="AW112" s="252">
        <v>49.85</v>
      </c>
      <c r="AX112" s="252">
        <v>17</v>
      </c>
      <c r="AY112" s="237">
        <v>50.2</v>
      </c>
      <c r="AZ112" s="252">
        <v>49.85</v>
      </c>
      <c r="BA112" s="252">
        <v>51</v>
      </c>
      <c r="BB112" s="252">
        <v>49</v>
      </c>
    </row>
    <row r="113" s="3" customFormat="1" ht="17.5" spans="1:54">
      <c r="A113" s="34"/>
      <c r="B113" s="35"/>
      <c r="C113" s="49"/>
      <c r="D113" s="36"/>
      <c r="E113" s="37"/>
      <c r="F113" s="37"/>
      <c r="G113" s="362"/>
      <c r="H113" s="181"/>
      <c r="I113" s="181"/>
      <c r="J113" s="148"/>
      <c r="K113" s="181"/>
      <c r="L113" s="181"/>
      <c r="M113" s="181"/>
      <c r="N113" s="181"/>
      <c r="O113" s="181"/>
      <c r="P113" s="181"/>
      <c r="Q113" s="181"/>
      <c r="R113" s="181"/>
      <c r="S113" s="181"/>
      <c r="T113" s="148"/>
      <c r="U113" s="148"/>
      <c r="V113" s="222"/>
      <c r="W113" s="222"/>
      <c r="X113" s="148"/>
      <c r="Y113" s="222"/>
      <c r="Z113" s="148"/>
      <c r="AA113" s="148"/>
      <c r="AB113" s="222"/>
      <c r="AC113" s="222"/>
      <c r="AD113" s="222"/>
      <c r="AE113" s="222"/>
      <c r="AF113" s="222"/>
      <c r="AG113" s="222"/>
      <c r="AH113" s="222"/>
      <c r="AI113" s="148"/>
      <c r="AJ113" s="222"/>
      <c r="AK113" s="148"/>
      <c r="AL113" s="222"/>
      <c r="AM113" s="222"/>
      <c r="AN113" s="148"/>
      <c r="AO113" s="222"/>
      <c r="AP113" s="148"/>
      <c r="AQ113" s="148"/>
      <c r="AR113" s="222"/>
      <c r="AS113" s="222"/>
      <c r="AT113" s="222"/>
      <c r="AU113" s="222"/>
      <c r="AV113" s="222"/>
      <c r="AW113" s="222"/>
      <c r="AX113" s="222"/>
      <c r="AY113" s="148"/>
      <c r="AZ113" s="222"/>
      <c r="BA113" s="222"/>
      <c r="BB113" s="222"/>
    </row>
    <row r="114" customFormat="1" ht="17.5" spans="1:54">
      <c r="A114" s="120">
        <f>A4</f>
        <v>608</v>
      </c>
      <c r="B114" s="121"/>
      <c r="C114" s="122" t="s">
        <v>284</v>
      </c>
      <c r="D114" s="123" t="s">
        <v>135</v>
      </c>
      <c r="E114" s="124" t="s">
        <v>294</v>
      </c>
      <c r="F114" s="126" t="s">
        <v>1182</v>
      </c>
      <c r="G114" s="401"/>
      <c r="H114" s="383"/>
      <c r="I114" s="383"/>
      <c r="J114" s="237"/>
      <c r="K114" s="383"/>
      <c r="L114" s="383"/>
      <c r="M114" s="383"/>
      <c r="N114" s="383"/>
      <c r="O114" s="383"/>
      <c r="P114" s="383"/>
      <c r="Q114" s="383"/>
      <c r="R114" s="383"/>
      <c r="S114" s="383"/>
      <c r="T114" s="237"/>
      <c r="U114" s="237"/>
      <c r="V114" s="252"/>
      <c r="W114" s="252"/>
      <c r="X114" s="237"/>
      <c r="Y114" s="252"/>
      <c r="Z114" s="237"/>
      <c r="AA114" s="237"/>
      <c r="AB114" s="252"/>
      <c r="AC114" s="252"/>
      <c r="AD114" s="252"/>
      <c r="AE114" s="252"/>
      <c r="AF114" s="252"/>
      <c r="AG114" s="252"/>
      <c r="AH114" s="252"/>
      <c r="AI114" s="237"/>
      <c r="AJ114" s="252"/>
      <c r="AK114" s="237"/>
      <c r="AL114" s="252"/>
      <c r="AM114" s="252"/>
      <c r="AN114" s="237"/>
      <c r="AO114" s="252"/>
      <c r="AP114" s="237"/>
      <c r="AQ114" s="237"/>
      <c r="AR114" s="252"/>
      <c r="AS114" s="252"/>
      <c r="AT114" s="252"/>
      <c r="AU114" s="252"/>
      <c r="AV114" s="252"/>
      <c r="AW114" s="252"/>
      <c r="AX114" s="252"/>
      <c r="AY114" s="237"/>
      <c r="AZ114" s="252"/>
      <c r="BA114" s="252"/>
      <c r="BB114" s="252"/>
    </row>
    <row r="115" s="3" customFormat="1" ht="17.5" spans="1:54">
      <c r="A115" s="34"/>
      <c r="B115" s="35"/>
      <c r="C115" s="49"/>
      <c r="D115" s="36"/>
      <c r="E115" s="37" t="s">
        <v>290</v>
      </c>
      <c r="F115" s="37" t="s">
        <v>291</v>
      </c>
      <c r="G115" s="362"/>
      <c r="H115" s="181">
        <v>0</v>
      </c>
      <c r="I115" s="181">
        <v>0</v>
      </c>
      <c r="J115" s="181">
        <v>0</v>
      </c>
      <c r="K115" s="181">
        <v>0</v>
      </c>
      <c r="L115" s="181">
        <v>0</v>
      </c>
      <c r="M115" s="181">
        <v>0</v>
      </c>
      <c r="N115" s="181">
        <v>0</v>
      </c>
      <c r="O115" s="181"/>
      <c r="P115" s="181">
        <v>0</v>
      </c>
      <c r="Q115" s="181">
        <v>0</v>
      </c>
      <c r="R115" s="181">
        <v>0</v>
      </c>
      <c r="S115" s="181">
        <v>0</v>
      </c>
      <c r="T115" s="148">
        <f>H115+I115*2+J115*4+K115*8+L115*16+M115*32+N115*64+O115*128+P115*256+R115*4096+S115*8192</f>
        <v>0</v>
      </c>
      <c r="U115" s="148">
        <v>50.4</v>
      </c>
      <c r="V115" s="222" t="s">
        <v>181</v>
      </c>
      <c r="W115" s="222" t="s">
        <v>1180</v>
      </c>
      <c r="X115" s="148">
        <v>0</v>
      </c>
      <c r="Y115" s="222">
        <v>0</v>
      </c>
      <c r="Z115" s="148">
        <v>50.2</v>
      </c>
      <c r="AA115" s="148" t="s">
        <v>181</v>
      </c>
      <c r="AB115" s="222" t="s">
        <v>181</v>
      </c>
      <c r="AC115" s="222" t="s">
        <v>181</v>
      </c>
      <c r="AD115" s="222" t="s">
        <v>181</v>
      </c>
      <c r="AE115" s="222" t="s">
        <v>181</v>
      </c>
      <c r="AF115" s="222" t="s">
        <v>181</v>
      </c>
      <c r="AG115" s="222" t="s">
        <v>181</v>
      </c>
      <c r="AH115" s="222" t="s">
        <v>181</v>
      </c>
      <c r="AI115" s="148" t="s">
        <v>181</v>
      </c>
      <c r="AJ115" s="222" t="s">
        <v>181</v>
      </c>
      <c r="AK115" s="148">
        <v>50.4</v>
      </c>
      <c r="AL115" s="222" t="s">
        <v>181</v>
      </c>
      <c r="AM115" s="222" t="s">
        <v>1180</v>
      </c>
      <c r="AN115" s="148">
        <v>0</v>
      </c>
      <c r="AO115" s="222">
        <v>0</v>
      </c>
      <c r="AP115" s="148">
        <v>50.2</v>
      </c>
      <c r="AQ115" s="148" t="s">
        <v>181</v>
      </c>
      <c r="AR115" s="222" t="s">
        <v>181</v>
      </c>
      <c r="AS115" s="222" t="s">
        <v>181</v>
      </c>
      <c r="AT115" s="222" t="s">
        <v>181</v>
      </c>
      <c r="AU115" s="222" t="s">
        <v>181</v>
      </c>
      <c r="AV115" s="222" t="s">
        <v>181</v>
      </c>
      <c r="AW115" s="222" t="s">
        <v>181</v>
      </c>
      <c r="AX115" s="222" t="s">
        <v>181</v>
      </c>
      <c r="AY115" s="148" t="s">
        <v>181</v>
      </c>
      <c r="AZ115" s="222" t="s">
        <v>181</v>
      </c>
      <c r="BA115" s="2"/>
      <c r="BB115" s="2"/>
    </row>
    <row r="116" customFormat="1" ht="17.5" spans="1:54">
      <c r="A116" s="120">
        <f>A4</f>
        <v>608</v>
      </c>
      <c r="B116" s="121" t="s">
        <v>175</v>
      </c>
      <c r="C116" s="122" t="s">
        <v>284</v>
      </c>
      <c r="D116" s="123" t="s">
        <v>138</v>
      </c>
      <c r="E116" s="124" t="s">
        <v>296</v>
      </c>
      <c r="F116" s="124" t="s">
        <v>682</v>
      </c>
      <c r="G116" s="401"/>
      <c r="H116" s="383">
        <v>0</v>
      </c>
      <c r="I116" s="383">
        <v>0</v>
      </c>
      <c r="J116" s="237">
        <v>0</v>
      </c>
      <c r="K116" s="383">
        <v>0</v>
      </c>
      <c r="L116" s="383">
        <v>0</v>
      </c>
      <c r="M116" s="383">
        <v>0</v>
      </c>
      <c r="N116" s="383">
        <v>0</v>
      </c>
      <c r="O116" s="383"/>
      <c r="P116" s="383">
        <v>0</v>
      </c>
      <c r="Q116" s="383">
        <f>R116+S116*2</f>
        <v>0</v>
      </c>
      <c r="R116" s="383">
        <v>0</v>
      </c>
      <c r="S116" s="383">
        <v>0</v>
      </c>
      <c r="T116" s="237">
        <f t="shared" si="12"/>
        <v>0</v>
      </c>
      <c r="U116" s="237">
        <v>50.4</v>
      </c>
      <c r="V116" s="252">
        <v>52</v>
      </c>
      <c r="W116" s="252">
        <v>40</v>
      </c>
      <c r="X116" s="237">
        <v>0</v>
      </c>
      <c r="Y116" s="252">
        <v>1000</v>
      </c>
      <c r="Z116" s="237">
        <v>50.2</v>
      </c>
      <c r="AA116" s="237">
        <v>9</v>
      </c>
      <c r="AB116" s="252">
        <v>49.75</v>
      </c>
      <c r="AC116" s="252">
        <v>48</v>
      </c>
      <c r="AD116" s="252">
        <v>57</v>
      </c>
      <c r="AE116" s="252">
        <v>0</v>
      </c>
      <c r="AF116" s="252">
        <v>30000</v>
      </c>
      <c r="AG116" s="252">
        <v>49.85</v>
      </c>
      <c r="AH116" s="252">
        <v>17</v>
      </c>
      <c r="AI116" s="237">
        <v>50.2</v>
      </c>
      <c r="AJ116" s="252">
        <v>49.85</v>
      </c>
      <c r="AK116" s="237">
        <v>50.2</v>
      </c>
      <c r="AL116" s="252">
        <v>52</v>
      </c>
      <c r="AM116" s="252">
        <v>40</v>
      </c>
      <c r="AN116" s="237">
        <v>0</v>
      </c>
      <c r="AO116" s="252">
        <v>1000</v>
      </c>
      <c r="AP116" s="237">
        <v>50.2</v>
      </c>
      <c r="AQ116" s="237">
        <v>9</v>
      </c>
      <c r="AR116" s="252">
        <v>49.75</v>
      </c>
      <c r="AS116" s="252">
        <v>48</v>
      </c>
      <c r="AT116" s="252">
        <v>57</v>
      </c>
      <c r="AU116" s="252">
        <v>0</v>
      </c>
      <c r="AV116" s="252">
        <v>30000</v>
      </c>
      <c r="AW116" s="252">
        <v>49.85</v>
      </c>
      <c r="AX116" s="252">
        <v>17</v>
      </c>
      <c r="AY116" s="237">
        <v>50.2</v>
      </c>
      <c r="AZ116" s="252">
        <v>49.85</v>
      </c>
      <c r="BA116" s="252">
        <v>51</v>
      </c>
      <c r="BB116" s="252">
        <v>49</v>
      </c>
    </row>
    <row r="117" s="13" customFormat="1" ht="17.5" spans="1:52">
      <c r="A117" s="127"/>
      <c r="B117" s="128"/>
      <c r="C117" s="127"/>
      <c r="D117" s="129"/>
      <c r="E117" s="130" t="s">
        <v>298</v>
      </c>
      <c r="F117" s="130" t="s">
        <v>299</v>
      </c>
      <c r="G117" s="402"/>
      <c r="H117" s="326">
        <v>1</v>
      </c>
      <c r="I117" s="326">
        <v>0</v>
      </c>
      <c r="J117" s="326">
        <v>1</v>
      </c>
      <c r="K117" s="326">
        <v>0</v>
      </c>
      <c r="L117" s="326">
        <v>0</v>
      </c>
      <c r="M117" s="326">
        <v>0</v>
      </c>
      <c r="N117" s="326">
        <v>0</v>
      </c>
      <c r="O117" s="326">
        <v>1</v>
      </c>
      <c r="P117" s="326">
        <v>0</v>
      </c>
      <c r="Q117" s="326">
        <v>0</v>
      </c>
      <c r="R117" s="326">
        <v>0</v>
      </c>
      <c r="S117" s="326">
        <v>0</v>
      </c>
      <c r="T117" s="256">
        <f t="shared" si="12"/>
        <v>133</v>
      </c>
      <c r="U117" s="329" t="s">
        <v>1183</v>
      </c>
      <c r="V117" s="257" t="s">
        <v>181</v>
      </c>
      <c r="W117" s="169" t="s">
        <v>1184</v>
      </c>
      <c r="X117" s="256">
        <v>0</v>
      </c>
      <c r="Y117" s="169">
        <v>0</v>
      </c>
      <c r="Z117" s="256">
        <v>50.2</v>
      </c>
      <c r="AA117" s="329" t="s">
        <v>181</v>
      </c>
      <c r="AB117" s="329" t="s">
        <v>181</v>
      </c>
      <c r="AC117" s="329" t="s">
        <v>181</v>
      </c>
      <c r="AD117" s="329" t="s">
        <v>181</v>
      </c>
      <c r="AE117" s="329" t="s">
        <v>181</v>
      </c>
      <c r="AF117" s="329" t="s">
        <v>181</v>
      </c>
      <c r="AG117" s="329" t="s">
        <v>181</v>
      </c>
      <c r="AH117" s="329" t="s">
        <v>181</v>
      </c>
      <c r="AI117" s="329" t="s">
        <v>181</v>
      </c>
      <c r="AJ117" s="329" t="s">
        <v>181</v>
      </c>
      <c r="AK117" s="329" t="s">
        <v>1183</v>
      </c>
      <c r="AL117" s="257" t="s">
        <v>181</v>
      </c>
      <c r="AM117" s="169" t="s">
        <v>1184</v>
      </c>
      <c r="AN117" s="256">
        <v>0</v>
      </c>
      <c r="AO117" s="169">
        <v>0</v>
      </c>
      <c r="AP117" s="256">
        <v>50.2</v>
      </c>
      <c r="AQ117" s="329" t="s">
        <v>181</v>
      </c>
      <c r="AR117" s="329" t="s">
        <v>181</v>
      </c>
      <c r="AS117" s="329" t="s">
        <v>181</v>
      </c>
      <c r="AT117" s="329" t="s">
        <v>181</v>
      </c>
      <c r="AU117" s="329" t="s">
        <v>181</v>
      </c>
      <c r="AV117" s="329" t="s">
        <v>181</v>
      </c>
      <c r="AW117" s="329" t="s">
        <v>181</v>
      </c>
      <c r="AX117" s="329" t="s">
        <v>181</v>
      </c>
      <c r="AY117" s="329" t="s">
        <v>181</v>
      </c>
      <c r="AZ117" s="329" t="s">
        <v>181</v>
      </c>
    </row>
    <row r="118" customFormat="1" ht="17.5" spans="1:54">
      <c r="A118" s="31">
        <f>A106</f>
        <v>608</v>
      </c>
      <c r="B118" s="40" t="s">
        <v>301</v>
      </c>
      <c r="C118" s="31" t="s">
        <v>302</v>
      </c>
      <c r="D118" s="41" t="s">
        <v>109</v>
      </c>
      <c r="E118" s="42" t="s">
        <v>298</v>
      </c>
      <c r="F118" s="42" t="s">
        <v>299</v>
      </c>
      <c r="G118" s="363"/>
      <c r="H118" s="182">
        <v>1</v>
      </c>
      <c r="I118" s="182">
        <v>0</v>
      </c>
      <c r="J118" s="182">
        <v>1</v>
      </c>
      <c r="K118" s="182">
        <v>0</v>
      </c>
      <c r="L118" s="182">
        <v>0</v>
      </c>
      <c r="M118" s="182">
        <v>0</v>
      </c>
      <c r="N118" s="182">
        <v>0</v>
      </c>
      <c r="O118" s="182">
        <v>1</v>
      </c>
      <c r="P118" s="182">
        <v>0</v>
      </c>
      <c r="Q118" s="182">
        <f>R118+S118*2</f>
        <v>0</v>
      </c>
      <c r="R118" s="182">
        <v>0</v>
      </c>
      <c r="S118" s="182">
        <v>0</v>
      </c>
      <c r="T118" s="234">
        <f t="shared" si="12"/>
        <v>133</v>
      </c>
      <c r="U118" s="234">
        <v>50.2</v>
      </c>
      <c r="V118" s="223">
        <v>52</v>
      </c>
      <c r="W118" s="223">
        <v>40</v>
      </c>
      <c r="X118" s="234">
        <v>0</v>
      </c>
      <c r="Y118" s="223">
        <v>1000</v>
      </c>
      <c r="Z118" s="234">
        <v>50.2</v>
      </c>
      <c r="AA118" s="234">
        <v>9</v>
      </c>
      <c r="AB118" s="223">
        <v>49.75</v>
      </c>
      <c r="AC118" s="223">
        <v>48</v>
      </c>
      <c r="AD118" s="223">
        <v>57</v>
      </c>
      <c r="AE118" s="223">
        <v>0</v>
      </c>
      <c r="AF118" s="223">
        <v>30000</v>
      </c>
      <c r="AG118" s="223">
        <v>49.85</v>
      </c>
      <c r="AH118" s="223">
        <v>17</v>
      </c>
      <c r="AI118" s="234">
        <v>50.2</v>
      </c>
      <c r="AJ118" s="223">
        <v>49.85</v>
      </c>
      <c r="AK118" s="234">
        <v>50.2</v>
      </c>
      <c r="AL118" s="223">
        <v>52</v>
      </c>
      <c r="AM118" s="223">
        <v>40</v>
      </c>
      <c r="AN118" s="234">
        <v>0</v>
      </c>
      <c r="AO118" s="223">
        <v>1000</v>
      </c>
      <c r="AP118" s="234">
        <v>50.2</v>
      </c>
      <c r="AQ118" s="234">
        <v>9</v>
      </c>
      <c r="AR118" s="223">
        <v>49.75</v>
      </c>
      <c r="AS118" s="223">
        <v>48</v>
      </c>
      <c r="AT118" s="223">
        <v>57</v>
      </c>
      <c r="AU118" s="223">
        <v>0</v>
      </c>
      <c r="AV118" s="223">
        <v>30000</v>
      </c>
      <c r="AW118" s="223">
        <v>49.85</v>
      </c>
      <c r="AX118" s="223">
        <v>17</v>
      </c>
      <c r="AY118" s="234">
        <v>50.2</v>
      </c>
      <c r="AZ118" s="223">
        <v>49.85</v>
      </c>
      <c r="BA118" s="112">
        <v>51</v>
      </c>
      <c r="BB118" s="112">
        <v>49</v>
      </c>
    </row>
    <row r="119" s="14" customFormat="1" ht="17.5" spans="1:54">
      <c r="A119" s="132"/>
      <c r="B119" s="128"/>
      <c r="C119" s="127"/>
      <c r="D119" s="129"/>
      <c r="E119" s="130"/>
      <c r="F119" s="130"/>
      <c r="G119" s="402"/>
      <c r="H119" s="403"/>
      <c r="I119" s="403"/>
      <c r="J119" s="403"/>
      <c r="K119" s="403"/>
      <c r="L119" s="403"/>
      <c r="M119" s="403"/>
      <c r="N119" s="403"/>
      <c r="O119" s="403"/>
      <c r="P119" s="403">
        <v>0</v>
      </c>
      <c r="Q119" s="403"/>
      <c r="R119" s="403"/>
      <c r="S119" s="403"/>
      <c r="T119" s="256">
        <f t="shared" si="12"/>
        <v>0</v>
      </c>
      <c r="U119" s="256"/>
      <c r="V119" s="169"/>
      <c r="W119" s="169"/>
      <c r="X119" s="256"/>
      <c r="Y119" s="169"/>
      <c r="Z119" s="256"/>
      <c r="AA119" s="256"/>
      <c r="AB119" s="169"/>
      <c r="AC119" s="169"/>
      <c r="AD119" s="169"/>
      <c r="AE119" s="169"/>
      <c r="AF119" s="169"/>
      <c r="AG119" s="169"/>
      <c r="AH119" s="169"/>
      <c r="AI119" s="256"/>
      <c r="AJ119" s="169"/>
      <c r="AK119" s="256"/>
      <c r="AL119" s="169"/>
      <c r="AM119" s="169"/>
      <c r="AN119" s="256"/>
      <c r="AO119" s="169"/>
      <c r="AP119" s="256"/>
      <c r="AQ119" s="256"/>
      <c r="AR119" s="169"/>
      <c r="AS119" s="169"/>
      <c r="AT119" s="169"/>
      <c r="AU119" s="169"/>
      <c r="AV119" s="169"/>
      <c r="AW119" s="169"/>
      <c r="AX119" s="169"/>
      <c r="AY119" s="256"/>
      <c r="AZ119" s="169"/>
      <c r="BA119" s="13"/>
      <c r="BB119" s="13"/>
    </row>
    <row r="120" customFormat="1" ht="17.5" spans="1:52">
      <c r="A120" s="48">
        <f>A108</f>
        <v>608</v>
      </c>
      <c r="B120" s="40"/>
      <c r="C120" s="31" t="s">
        <v>302</v>
      </c>
      <c r="D120" s="41" t="s">
        <v>120</v>
      </c>
      <c r="E120" s="42" t="s">
        <v>303</v>
      </c>
      <c r="F120" s="42" t="s">
        <v>304</v>
      </c>
      <c r="G120" s="363"/>
      <c r="H120" s="182"/>
      <c r="I120" s="182"/>
      <c r="J120" s="182"/>
      <c r="K120" s="182"/>
      <c r="L120" s="182"/>
      <c r="M120" s="182"/>
      <c r="N120" s="182"/>
      <c r="O120" s="182"/>
      <c r="P120" s="182">
        <v>0</v>
      </c>
      <c r="Q120" s="182"/>
      <c r="R120" s="182"/>
      <c r="S120" s="182"/>
      <c r="T120" s="234">
        <f t="shared" si="12"/>
        <v>0</v>
      </c>
      <c r="U120" s="234"/>
      <c r="V120" s="223"/>
      <c r="W120" s="223"/>
      <c r="X120" s="234"/>
      <c r="Y120" s="223"/>
      <c r="Z120" s="234"/>
      <c r="AA120" s="234"/>
      <c r="AB120" s="223"/>
      <c r="AC120" s="223"/>
      <c r="AD120" s="223"/>
      <c r="AE120" s="223"/>
      <c r="AF120" s="223"/>
      <c r="AG120" s="223"/>
      <c r="AH120" s="223"/>
      <c r="AI120" s="234"/>
      <c r="AJ120" s="223"/>
      <c r="AK120" s="234"/>
      <c r="AL120" s="223"/>
      <c r="AM120" s="223"/>
      <c r="AN120" s="234"/>
      <c r="AO120" s="223"/>
      <c r="AP120" s="234"/>
      <c r="AQ120" s="234"/>
      <c r="AR120" s="223"/>
      <c r="AS120" s="223"/>
      <c r="AT120" s="223"/>
      <c r="AU120" s="223"/>
      <c r="AV120" s="223"/>
      <c r="AW120" s="223"/>
      <c r="AX120" s="223"/>
      <c r="AY120" s="234"/>
      <c r="AZ120" s="223"/>
    </row>
    <row r="121" s="14" customFormat="1" ht="17.5" spans="1:52">
      <c r="A121" s="132"/>
      <c r="B121" s="128"/>
      <c r="C121" s="127"/>
      <c r="D121" s="129"/>
      <c r="E121" s="130"/>
      <c r="F121" s="130"/>
      <c r="G121" s="402"/>
      <c r="H121" s="403"/>
      <c r="I121" s="403"/>
      <c r="J121" s="403"/>
      <c r="K121" s="403"/>
      <c r="L121" s="403"/>
      <c r="M121" s="403"/>
      <c r="N121" s="403"/>
      <c r="O121" s="403"/>
      <c r="P121" s="403">
        <v>0</v>
      </c>
      <c r="Q121" s="403"/>
      <c r="R121" s="403"/>
      <c r="S121" s="403"/>
      <c r="T121" s="256">
        <f t="shared" si="12"/>
        <v>0</v>
      </c>
      <c r="U121" s="256"/>
      <c r="V121" s="169"/>
      <c r="W121" s="169"/>
      <c r="X121" s="256"/>
      <c r="Y121" s="169"/>
      <c r="Z121" s="256"/>
      <c r="AA121" s="256"/>
      <c r="AB121" s="169"/>
      <c r="AC121" s="169"/>
      <c r="AD121" s="169"/>
      <c r="AE121" s="169"/>
      <c r="AF121" s="169"/>
      <c r="AG121" s="169"/>
      <c r="AH121" s="169"/>
      <c r="AI121" s="256"/>
      <c r="AJ121" s="169"/>
      <c r="AK121" s="256"/>
      <c r="AL121" s="169"/>
      <c r="AM121" s="169"/>
      <c r="AN121" s="256"/>
      <c r="AO121" s="169"/>
      <c r="AP121" s="256"/>
      <c r="AQ121" s="256"/>
      <c r="AR121" s="169"/>
      <c r="AS121" s="169"/>
      <c r="AT121" s="169"/>
      <c r="AU121" s="169"/>
      <c r="AV121" s="169"/>
      <c r="AW121" s="169"/>
      <c r="AX121" s="169"/>
      <c r="AY121" s="256"/>
      <c r="AZ121" s="169"/>
    </row>
    <row r="122" customFormat="1" ht="17.5" spans="1:52">
      <c r="A122" s="48">
        <f>A118</f>
        <v>608</v>
      </c>
      <c r="B122" s="40"/>
      <c r="C122" s="31" t="s">
        <v>302</v>
      </c>
      <c r="D122" s="41" t="s">
        <v>126</v>
      </c>
      <c r="E122" s="42" t="s">
        <v>305</v>
      </c>
      <c r="F122" s="42" t="s">
        <v>306</v>
      </c>
      <c r="G122" s="363"/>
      <c r="H122" s="182"/>
      <c r="I122" s="182"/>
      <c r="J122" s="182"/>
      <c r="K122" s="182"/>
      <c r="L122" s="182"/>
      <c r="M122" s="182"/>
      <c r="N122" s="182"/>
      <c r="O122" s="182"/>
      <c r="P122" s="182">
        <v>0</v>
      </c>
      <c r="Q122" s="182"/>
      <c r="R122" s="182"/>
      <c r="S122" s="182"/>
      <c r="T122" s="234">
        <f t="shared" si="12"/>
        <v>0</v>
      </c>
      <c r="U122" s="234"/>
      <c r="V122" s="223"/>
      <c r="W122" s="223"/>
      <c r="X122" s="234"/>
      <c r="Y122" s="223"/>
      <c r="Z122" s="234"/>
      <c r="AA122" s="234"/>
      <c r="AB122" s="223"/>
      <c r="AC122" s="223"/>
      <c r="AD122" s="223"/>
      <c r="AE122" s="223"/>
      <c r="AF122" s="223"/>
      <c r="AG122" s="223"/>
      <c r="AH122" s="223"/>
      <c r="AI122" s="234"/>
      <c r="AJ122" s="223"/>
      <c r="AK122" s="234"/>
      <c r="AL122" s="223"/>
      <c r="AM122" s="223"/>
      <c r="AN122" s="234"/>
      <c r="AO122" s="223"/>
      <c r="AP122" s="234"/>
      <c r="AQ122" s="234"/>
      <c r="AR122" s="223"/>
      <c r="AS122" s="223"/>
      <c r="AT122" s="223"/>
      <c r="AU122" s="223"/>
      <c r="AV122" s="223"/>
      <c r="AW122" s="223"/>
      <c r="AX122" s="223"/>
      <c r="AY122" s="234"/>
      <c r="AZ122" s="223"/>
    </row>
    <row r="123" s="13" customFormat="1" ht="15.6" customHeight="1" spans="1:54">
      <c r="A123" s="132"/>
      <c r="B123" s="128"/>
      <c r="C123" s="127"/>
      <c r="D123" s="129"/>
      <c r="E123" s="130" t="s">
        <v>298</v>
      </c>
      <c r="F123" s="130" t="s">
        <v>307</v>
      </c>
      <c r="G123" s="134"/>
      <c r="H123" s="326">
        <v>1</v>
      </c>
      <c r="I123" s="326">
        <v>0</v>
      </c>
      <c r="J123" s="326">
        <v>1</v>
      </c>
      <c r="K123" s="326">
        <v>0</v>
      </c>
      <c r="L123" s="326">
        <v>0</v>
      </c>
      <c r="M123" s="326">
        <v>0</v>
      </c>
      <c r="N123" s="326">
        <v>0</v>
      </c>
      <c r="O123" s="326">
        <v>1</v>
      </c>
      <c r="P123" s="326">
        <v>0</v>
      </c>
      <c r="Q123" s="326">
        <v>0</v>
      </c>
      <c r="R123" s="326">
        <v>0</v>
      </c>
      <c r="S123" s="326">
        <v>0</v>
      </c>
      <c r="T123" s="256">
        <f t="shared" si="12"/>
        <v>133</v>
      </c>
      <c r="U123" s="329" t="s">
        <v>1183</v>
      </c>
      <c r="V123" s="257" t="s">
        <v>181</v>
      </c>
      <c r="W123" s="169" t="s">
        <v>1184</v>
      </c>
      <c r="X123" s="256">
        <v>0</v>
      </c>
      <c r="Y123" s="169">
        <v>0</v>
      </c>
      <c r="Z123" s="256">
        <v>50.2</v>
      </c>
      <c r="AA123" s="329" t="s">
        <v>181</v>
      </c>
      <c r="AB123" s="329" t="s">
        <v>181</v>
      </c>
      <c r="AC123" s="329" t="s">
        <v>181</v>
      </c>
      <c r="AD123" s="329" t="s">
        <v>181</v>
      </c>
      <c r="AE123" s="329" t="s">
        <v>181</v>
      </c>
      <c r="AF123" s="329" t="s">
        <v>181</v>
      </c>
      <c r="AG123" s="329" t="s">
        <v>181</v>
      </c>
      <c r="AH123" s="329" t="s">
        <v>181</v>
      </c>
      <c r="AI123" s="329" t="s">
        <v>181</v>
      </c>
      <c r="AJ123" s="329" t="s">
        <v>181</v>
      </c>
      <c r="AK123" s="329" t="s">
        <v>1183</v>
      </c>
      <c r="AL123" s="257" t="s">
        <v>181</v>
      </c>
      <c r="AM123" s="169" t="s">
        <v>1184</v>
      </c>
      <c r="AN123" s="256">
        <v>0</v>
      </c>
      <c r="AO123" s="169">
        <v>0</v>
      </c>
      <c r="AP123" s="256">
        <v>50.2</v>
      </c>
      <c r="AQ123" s="329" t="s">
        <v>181</v>
      </c>
      <c r="AR123" s="329" t="s">
        <v>181</v>
      </c>
      <c r="AS123" s="329" t="s">
        <v>181</v>
      </c>
      <c r="AT123" s="329" t="s">
        <v>181</v>
      </c>
      <c r="AU123" s="329" t="s">
        <v>181</v>
      </c>
      <c r="AV123" s="329" t="s">
        <v>181</v>
      </c>
      <c r="AW123" s="329" t="s">
        <v>181</v>
      </c>
      <c r="AX123" s="329" t="s">
        <v>181</v>
      </c>
      <c r="AY123" s="329" t="s">
        <v>181</v>
      </c>
      <c r="AZ123" s="329" t="s">
        <v>181</v>
      </c>
      <c r="BA123" s="14"/>
      <c r="BB123" s="14"/>
    </row>
    <row r="124" customFormat="1" ht="15.6" customHeight="1" spans="1:54">
      <c r="A124" s="48">
        <f>A118</f>
        <v>608</v>
      </c>
      <c r="B124" s="40" t="s">
        <v>301</v>
      </c>
      <c r="C124" s="31" t="s">
        <v>302</v>
      </c>
      <c r="D124" s="41" t="s">
        <v>129</v>
      </c>
      <c r="E124" s="42" t="s">
        <v>298</v>
      </c>
      <c r="F124" s="42" t="s">
        <v>307</v>
      </c>
      <c r="G124" s="111"/>
      <c r="H124" s="111">
        <v>1</v>
      </c>
      <c r="I124" s="111">
        <v>0</v>
      </c>
      <c r="J124" s="111">
        <v>1</v>
      </c>
      <c r="K124" s="111">
        <v>0</v>
      </c>
      <c r="L124" s="111">
        <v>0</v>
      </c>
      <c r="M124" s="111">
        <v>0</v>
      </c>
      <c r="N124" s="111">
        <v>0</v>
      </c>
      <c r="O124" s="182">
        <v>1</v>
      </c>
      <c r="P124" s="182">
        <v>0</v>
      </c>
      <c r="Q124" s="111">
        <v>0</v>
      </c>
      <c r="R124" s="111">
        <v>0</v>
      </c>
      <c r="S124" s="111">
        <v>0</v>
      </c>
      <c r="T124" s="234">
        <f t="shared" si="12"/>
        <v>133</v>
      </c>
      <c r="U124" s="234">
        <v>50.2</v>
      </c>
      <c r="V124" s="223">
        <v>52</v>
      </c>
      <c r="W124" s="223">
        <v>40</v>
      </c>
      <c r="X124" s="234">
        <v>0</v>
      </c>
      <c r="Y124" s="223">
        <v>1000</v>
      </c>
      <c r="Z124" s="234">
        <v>50.2</v>
      </c>
      <c r="AA124" s="234">
        <v>9</v>
      </c>
      <c r="AB124" s="223">
        <v>49.75</v>
      </c>
      <c r="AC124" s="223">
        <v>48</v>
      </c>
      <c r="AD124" s="223">
        <v>57</v>
      </c>
      <c r="AE124" s="223">
        <v>0</v>
      </c>
      <c r="AF124" s="223">
        <v>30000</v>
      </c>
      <c r="AG124" s="223">
        <v>49.85</v>
      </c>
      <c r="AH124" s="223">
        <v>17</v>
      </c>
      <c r="AI124" s="234">
        <v>50.2</v>
      </c>
      <c r="AJ124" s="223">
        <v>49.85</v>
      </c>
      <c r="AK124" s="234">
        <v>50.2</v>
      </c>
      <c r="AL124" s="223">
        <v>52</v>
      </c>
      <c r="AM124" s="223">
        <v>40</v>
      </c>
      <c r="AN124" s="234">
        <v>0</v>
      </c>
      <c r="AO124" s="223">
        <v>1000</v>
      </c>
      <c r="AP124" s="234">
        <v>50.2</v>
      </c>
      <c r="AQ124" s="234">
        <v>9</v>
      </c>
      <c r="AR124" s="223">
        <v>49.75</v>
      </c>
      <c r="AS124" s="223">
        <v>48</v>
      </c>
      <c r="AT124" s="223">
        <v>57</v>
      </c>
      <c r="AU124" s="223">
        <v>0</v>
      </c>
      <c r="AV124" s="223">
        <v>30000</v>
      </c>
      <c r="AW124" s="223">
        <v>49.85</v>
      </c>
      <c r="AX124" s="223">
        <v>17</v>
      </c>
      <c r="AY124" s="234">
        <v>50.2</v>
      </c>
      <c r="AZ124" s="223">
        <v>49.85</v>
      </c>
      <c r="BA124" s="112">
        <v>51</v>
      </c>
      <c r="BB124" s="112">
        <v>49</v>
      </c>
    </row>
    <row r="125" s="2" customFormat="1" ht="21.9" customHeight="1" spans="1:52">
      <c r="A125" s="34"/>
      <c r="B125" s="35"/>
      <c r="C125" s="34"/>
      <c r="D125" s="36"/>
      <c r="E125" s="37"/>
      <c r="F125" s="37" t="s">
        <v>309</v>
      </c>
      <c r="G125" s="362"/>
      <c r="H125" s="148">
        <v>1</v>
      </c>
      <c r="I125" s="148">
        <v>0</v>
      </c>
      <c r="J125" s="148">
        <v>1</v>
      </c>
      <c r="K125" s="148">
        <v>0</v>
      </c>
      <c r="L125" s="148">
        <v>0</v>
      </c>
      <c r="M125" s="148">
        <v>1</v>
      </c>
      <c r="N125" s="148">
        <v>0</v>
      </c>
      <c r="O125" s="148"/>
      <c r="P125" s="148">
        <v>0</v>
      </c>
      <c r="Q125" s="148"/>
      <c r="R125" s="148">
        <v>0</v>
      </c>
      <c r="S125" s="148">
        <v>0</v>
      </c>
      <c r="T125" s="148">
        <f t="shared" si="12"/>
        <v>37</v>
      </c>
      <c r="U125" s="148" t="s">
        <v>868</v>
      </c>
      <c r="V125" s="222"/>
      <c r="W125" s="405">
        <v>0.4</v>
      </c>
      <c r="X125" s="148"/>
      <c r="Y125" s="222" t="s">
        <v>1185</v>
      </c>
      <c r="Z125" s="406" t="s">
        <v>1186</v>
      </c>
      <c r="AA125" s="406" t="s">
        <v>105</v>
      </c>
      <c r="AB125" s="222"/>
      <c r="AC125" s="222"/>
      <c r="AD125" s="222"/>
      <c r="AE125" s="222"/>
      <c r="AF125" s="222"/>
      <c r="AG125" s="222"/>
      <c r="AH125" s="222"/>
      <c r="AI125" s="148"/>
      <c r="AJ125" s="222"/>
      <c r="AK125" s="148" t="s">
        <v>868</v>
      </c>
      <c r="AL125" s="222"/>
      <c r="AM125" s="405">
        <v>0.4</v>
      </c>
      <c r="AN125" s="148"/>
      <c r="AO125" s="222" t="s">
        <v>1185</v>
      </c>
      <c r="AP125" s="406" t="s">
        <v>1186</v>
      </c>
      <c r="AQ125" s="406" t="s">
        <v>105</v>
      </c>
      <c r="AR125" s="222"/>
      <c r="AS125" s="222"/>
      <c r="AT125" s="222"/>
      <c r="AU125" s="222"/>
      <c r="AV125" s="222"/>
      <c r="AW125" s="222"/>
      <c r="AX125" s="222"/>
      <c r="AY125" s="148"/>
      <c r="AZ125" s="222"/>
    </row>
    <row r="126" customFormat="1" ht="17.5" spans="1:54">
      <c r="A126" s="31">
        <f>A118</f>
        <v>608</v>
      </c>
      <c r="B126" s="40" t="s">
        <v>314</v>
      </c>
      <c r="C126" s="31" t="s">
        <v>315</v>
      </c>
      <c r="D126" s="41" t="s">
        <v>109</v>
      </c>
      <c r="E126" s="42" t="s">
        <v>316</v>
      </c>
      <c r="F126" s="42" t="s">
        <v>317</v>
      </c>
      <c r="G126" s="363"/>
      <c r="H126" s="182">
        <v>1</v>
      </c>
      <c r="I126" s="182">
        <v>0</v>
      </c>
      <c r="J126" s="182">
        <v>1</v>
      </c>
      <c r="K126" s="182">
        <v>0</v>
      </c>
      <c r="L126" s="182">
        <v>0</v>
      </c>
      <c r="M126" s="182">
        <v>1</v>
      </c>
      <c r="N126" s="182">
        <v>0</v>
      </c>
      <c r="O126" s="182"/>
      <c r="P126" s="182">
        <v>0</v>
      </c>
      <c r="Q126" s="182">
        <f t="shared" ref="Q126:Q129" si="13">R126+S126*2</f>
        <v>0</v>
      </c>
      <c r="R126" s="182">
        <v>0</v>
      </c>
      <c r="S126" s="182">
        <v>0</v>
      </c>
      <c r="T126" s="234">
        <f t="shared" si="12"/>
        <v>37</v>
      </c>
      <c r="U126" s="234">
        <v>50.2</v>
      </c>
      <c r="V126" s="223">
        <v>52</v>
      </c>
      <c r="W126" s="223">
        <v>40</v>
      </c>
      <c r="X126" s="234">
        <v>0</v>
      </c>
      <c r="Y126" s="223">
        <v>1000</v>
      </c>
      <c r="Z126" s="234">
        <v>50.2</v>
      </c>
      <c r="AA126" s="234">
        <v>9</v>
      </c>
      <c r="AB126" s="223">
        <v>49.75</v>
      </c>
      <c r="AC126" s="223">
        <v>48</v>
      </c>
      <c r="AD126" s="223">
        <v>57</v>
      </c>
      <c r="AE126" s="223">
        <v>0</v>
      </c>
      <c r="AF126" s="223">
        <v>30000</v>
      </c>
      <c r="AG126" s="223">
        <v>49.85</v>
      </c>
      <c r="AH126" s="223">
        <v>17</v>
      </c>
      <c r="AI126" s="234">
        <v>50.2</v>
      </c>
      <c r="AJ126" s="223">
        <v>49.85</v>
      </c>
      <c r="AK126" s="234">
        <v>50.2</v>
      </c>
      <c r="AL126" s="223">
        <v>52</v>
      </c>
      <c r="AM126" s="223">
        <v>40</v>
      </c>
      <c r="AN126" s="234">
        <v>0</v>
      </c>
      <c r="AO126" s="223">
        <v>1000</v>
      </c>
      <c r="AP126" s="234">
        <v>50.2</v>
      </c>
      <c r="AQ126" s="234">
        <v>9</v>
      </c>
      <c r="AR126" s="223">
        <v>49.75</v>
      </c>
      <c r="AS126" s="223">
        <v>48</v>
      </c>
      <c r="AT126" s="223">
        <v>57</v>
      </c>
      <c r="AU126" s="223">
        <v>0</v>
      </c>
      <c r="AV126" s="223">
        <v>30000</v>
      </c>
      <c r="AW126" s="223">
        <v>49.85</v>
      </c>
      <c r="AX126" s="223">
        <v>17</v>
      </c>
      <c r="AY126" s="234">
        <v>50.2</v>
      </c>
      <c r="AZ126" s="223">
        <v>49.85</v>
      </c>
      <c r="BA126" s="112">
        <v>51</v>
      </c>
      <c r="BB126" s="112">
        <v>49</v>
      </c>
    </row>
    <row r="127" s="138" customFormat="1" ht="20.4" customHeight="1" spans="1:52">
      <c r="A127" s="138">
        <f>A126</f>
        <v>608</v>
      </c>
      <c r="B127" s="136" t="s">
        <v>318</v>
      </c>
      <c r="C127" s="138" t="s">
        <v>319</v>
      </c>
      <c r="D127" s="138" t="s">
        <v>109</v>
      </c>
      <c r="L127" s="138">
        <v>0</v>
      </c>
      <c r="M127" s="138">
        <v>0</v>
      </c>
      <c r="N127" s="138">
        <v>0</v>
      </c>
      <c r="P127" s="138">
        <v>0</v>
      </c>
      <c r="Q127" s="138">
        <f t="shared" si="13"/>
        <v>0</v>
      </c>
      <c r="R127" s="138">
        <v>0</v>
      </c>
      <c r="S127" s="138">
        <v>0</v>
      </c>
      <c r="T127" s="138">
        <f t="shared" si="12"/>
        <v>0</v>
      </c>
      <c r="U127" s="138">
        <v>50.2</v>
      </c>
      <c r="V127" s="138">
        <v>52</v>
      </c>
      <c r="W127" s="138">
        <v>40</v>
      </c>
      <c r="X127" s="138">
        <v>0</v>
      </c>
      <c r="Y127" s="138">
        <v>1000</v>
      </c>
      <c r="Z127" s="138">
        <v>50.2</v>
      </c>
      <c r="AA127" s="138">
        <v>9</v>
      </c>
      <c r="AB127" s="138">
        <v>49.75</v>
      </c>
      <c r="AC127" s="138">
        <v>48</v>
      </c>
      <c r="AD127" s="138">
        <v>57</v>
      </c>
      <c r="AE127" s="138">
        <v>0</v>
      </c>
      <c r="AF127" s="138">
        <v>30000</v>
      </c>
      <c r="AG127" s="138">
        <v>49.85</v>
      </c>
      <c r="AH127" s="138">
        <v>17</v>
      </c>
      <c r="AI127" s="138">
        <v>50.2</v>
      </c>
      <c r="AJ127" s="138">
        <v>49.85</v>
      </c>
      <c r="AK127" s="138">
        <v>50.2</v>
      </c>
      <c r="AL127" s="138">
        <v>52</v>
      </c>
      <c r="AM127" s="138">
        <v>40</v>
      </c>
      <c r="AN127" s="138">
        <v>0</v>
      </c>
      <c r="AO127" s="138">
        <v>1000</v>
      </c>
      <c r="AP127" s="138">
        <v>50.2</v>
      </c>
      <c r="AQ127" s="138">
        <v>9</v>
      </c>
      <c r="AR127" s="138">
        <v>49.75</v>
      </c>
      <c r="AS127" s="138">
        <v>48</v>
      </c>
      <c r="AT127" s="138">
        <v>57</v>
      </c>
      <c r="AU127" s="138">
        <v>0</v>
      </c>
      <c r="AV127" s="138">
        <v>30000</v>
      </c>
      <c r="AW127" s="138">
        <v>49.85</v>
      </c>
      <c r="AX127" s="138">
        <v>17</v>
      </c>
      <c r="AY127" s="138">
        <v>50.2</v>
      </c>
      <c r="AZ127" s="138">
        <v>49.85</v>
      </c>
    </row>
    <row r="128" customFormat="1" ht="17.5" spans="1:54">
      <c r="A128" s="48"/>
      <c r="B128" s="40"/>
      <c r="C128" s="31"/>
      <c r="D128" s="41"/>
      <c r="E128" s="42"/>
      <c r="F128" s="42"/>
      <c r="G128" s="363"/>
      <c r="H128" s="182"/>
      <c r="I128" s="182"/>
      <c r="J128" s="182"/>
      <c r="K128" s="182"/>
      <c r="L128" s="182"/>
      <c r="M128" s="182"/>
      <c r="N128" s="182"/>
      <c r="O128" s="182"/>
      <c r="P128" s="182">
        <v>0</v>
      </c>
      <c r="Q128" s="182"/>
      <c r="R128" s="182"/>
      <c r="S128" s="182"/>
      <c r="T128" s="234">
        <f t="shared" si="12"/>
        <v>0</v>
      </c>
      <c r="U128" s="234">
        <v>50.2</v>
      </c>
      <c r="V128" s="223">
        <v>52</v>
      </c>
      <c r="W128" s="223">
        <v>40</v>
      </c>
      <c r="X128" s="234">
        <v>0</v>
      </c>
      <c r="Y128" s="223">
        <v>1000</v>
      </c>
      <c r="Z128" s="234">
        <v>50.2</v>
      </c>
      <c r="AA128" s="234">
        <v>9</v>
      </c>
      <c r="AB128" s="223">
        <v>49.75</v>
      </c>
      <c r="AC128" s="223">
        <v>48</v>
      </c>
      <c r="AD128" s="223">
        <v>57</v>
      </c>
      <c r="AE128" s="223">
        <v>0</v>
      </c>
      <c r="AF128" s="223">
        <v>30000</v>
      </c>
      <c r="AG128" s="223">
        <v>49.85</v>
      </c>
      <c r="AH128" s="223">
        <v>17</v>
      </c>
      <c r="AI128" s="234">
        <v>50.2</v>
      </c>
      <c r="AJ128" s="223">
        <v>49.85</v>
      </c>
      <c r="AK128" s="234">
        <v>50.2</v>
      </c>
      <c r="AL128" s="223">
        <v>52</v>
      </c>
      <c r="AM128" s="223">
        <v>40</v>
      </c>
      <c r="AN128" s="234">
        <v>0</v>
      </c>
      <c r="AO128" s="223">
        <v>1000</v>
      </c>
      <c r="AP128" s="234">
        <v>50.2</v>
      </c>
      <c r="AQ128" s="234">
        <v>9</v>
      </c>
      <c r="AR128" s="223">
        <v>49.75</v>
      </c>
      <c r="AS128" s="223">
        <v>48</v>
      </c>
      <c r="AT128" s="223">
        <v>57</v>
      </c>
      <c r="AU128" s="223">
        <v>0</v>
      </c>
      <c r="AV128" s="223">
        <v>30000</v>
      </c>
      <c r="AW128" s="223">
        <v>49.85</v>
      </c>
      <c r="AX128" s="223">
        <v>17</v>
      </c>
      <c r="AY128" s="234">
        <v>50.2</v>
      </c>
      <c r="AZ128" s="223">
        <v>49.85</v>
      </c>
      <c r="BA128" s="112">
        <v>51</v>
      </c>
      <c r="BB128" s="112">
        <v>49</v>
      </c>
    </row>
    <row r="129" customFormat="1" ht="17.5" spans="1:54">
      <c r="A129" s="48">
        <f>A127</f>
        <v>608</v>
      </c>
      <c r="B129" s="40"/>
      <c r="C129" s="31" t="s">
        <v>322</v>
      </c>
      <c r="D129" s="41" t="s">
        <v>109</v>
      </c>
      <c r="E129" t="s">
        <v>320</v>
      </c>
      <c r="F129" s="42" t="s">
        <v>321</v>
      </c>
      <c r="G129" s="363"/>
      <c r="H129" s="182">
        <v>1</v>
      </c>
      <c r="I129" s="182">
        <v>0</v>
      </c>
      <c r="J129" s="182">
        <v>0</v>
      </c>
      <c r="K129" s="182">
        <v>0</v>
      </c>
      <c r="L129" s="182">
        <v>0</v>
      </c>
      <c r="M129" s="182">
        <v>1</v>
      </c>
      <c r="N129" s="182">
        <v>0</v>
      </c>
      <c r="O129" s="182"/>
      <c r="P129" s="182">
        <v>0</v>
      </c>
      <c r="Q129" s="182">
        <f t="shared" si="13"/>
        <v>0</v>
      </c>
      <c r="R129" s="182">
        <v>0</v>
      </c>
      <c r="S129" s="182">
        <v>0</v>
      </c>
      <c r="T129" s="234">
        <f t="shared" si="12"/>
        <v>33</v>
      </c>
      <c r="U129" s="234">
        <v>50.2</v>
      </c>
      <c r="V129" s="223">
        <v>52</v>
      </c>
      <c r="W129" s="223">
        <v>40</v>
      </c>
      <c r="X129" s="234">
        <v>0</v>
      </c>
      <c r="Y129" s="223">
        <v>1000</v>
      </c>
      <c r="Z129" s="234">
        <v>50.2</v>
      </c>
      <c r="AA129" s="234">
        <v>9</v>
      </c>
      <c r="AB129" s="223">
        <v>49.75</v>
      </c>
      <c r="AC129" s="223">
        <v>48</v>
      </c>
      <c r="AD129" s="223">
        <v>57</v>
      </c>
      <c r="AE129" s="223">
        <v>0</v>
      </c>
      <c r="AF129" s="223">
        <v>30000</v>
      </c>
      <c r="AG129" s="223">
        <v>49.85</v>
      </c>
      <c r="AH129" s="223">
        <v>17</v>
      </c>
      <c r="AI129" s="234">
        <v>50.2</v>
      </c>
      <c r="AJ129" s="223">
        <v>49.85</v>
      </c>
      <c r="AK129" s="234">
        <v>50.2</v>
      </c>
      <c r="AL129" s="223">
        <v>52</v>
      </c>
      <c r="AM129" s="223">
        <v>40</v>
      </c>
      <c r="AN129" s="234">
        <v>0</v>
      </c>
      <c r="AO129" s="223">
        <v>1000</v>
      </c>
      <c r="AP129" s="234">
        <v>50.2</v>
      </c>
      <c r="AQ129" s="234">
        <v>9</v>
      </c>
      <c r="AR129" s="223">
        <v>49.75</v>
      </c>
      <c r="AS129" s="223">
        <v>48</v>
      </c>
      <c r="AT129" s="223">
        <v>57</v>
      </c>
      <c r="AU129" s="223">
        <v>0</v>
      </c>
      <c r="AV129" s="223">
        <v>30000</v>
      </c>
      <c r="AW129" s="223">
        <v>49.85</v>
      </c>
      <c r="AX129" s="223">
        <v>17</v>
      </c>
      <c r="AY129" s="234">
        <v>50.2</v>
      </c>
      <c r="AZ129" s="223">
        <v>49.85</v>
      </c>
      <c r="BA129" s="112">
        <v>51</v>
      </c>
      <c r="BB129" s="112">
        <v>49</v>
      </c>
    </row>
    <row r="130" customFormat="1" ht="17.5" spans="1:54">
      <c r="A130" s="48"/>
      <c r="B130" s="40"/>
      <c r="C130" s="31"/>
      <c r="D130" s="41"/>
      <c r="E130" s="42"/>
      <c r="F130" s="42"/>
      <c r="G130" s="363"/>
      <c r="H130" s="182"/>
      <c r="I130" s="182"/>
      <c r="J130" s="182"/>
      <c r="K130" s="182"/>
      <c r="L130" s="182"/>
      <c r="M130" s="182"/>
      <c r="N130" s="182"/>
      <c r="O130" s="182"/>
      <c r="P130" s="182">
        <v>0</v>
      </c>
      <c r="Q130" s="182"/>
      <c r="R130" s="182"/>
      <c r="S130" s="182"/>
      <c r="T130" s="234">
        <f t="shared" si="12"/>
        <v>0</v>
      </c>
      <c r="U130" s="234"/>
      <c r="V130" s="223"/>
      <c r="W130" s="223"/>
      <c r="X130" s="234"/>
      <c r="Y130" s="223"/>
      <c r="Z130" s="234"/>
      <c r="AA130" s="234"/>
      <c r="AB130" s="223"/>
      <c r="AC130" s="223"/>
      <c r="AD130" s="223"/>
      <c r="AE130" s="223"/>
      <c r="AF130" s="223"/>
      <c r="AG130" s="223"/>
      <c r="AH130" s="223"/>
      <c r="AI130" s="234"/>
      <c r="AJ130" s="223"/>
      <c r="AK130" s="234"/>
      <c r="AL130" s="223"/>
      <c r="AM130" s="223"/>
      <c r="AN130" s="234"/>
      <c r="AO130" s="223"/>
      <c r="AP130" s="234"/>
      <c r="AQ130" s="234"/>
      <c r="AR130" s="223"/>
      <c r="AS130" s="223"/>
      <c r="AT130" s="223"/>
      <c r="AU130" s="223"/>
      <c r="AV130" s="223"/>
      <c r="AW130" s="223"/>
      <c r="AX130" s="223"/>
      <c r="AY130" s="234"/>
      <c r="AZ130" s="223"/>
      <c r="BA130" s="112"/>
      <c r="BB130" s="112"/>
    </row>
    <row r="131" customFormat="1" ht="17.5" spans="1:54">
      <c r="A131" s="48">
        <f>A129</f>
        <v>608</v>
      </c>
      <c r="B131" s="40"/>
      <c r="C131" s="31" t="s">
        <v>322</v>
      </c>
      <c r="D131" s="41" t="s">
        <v>120</v>
      </c>
      <c r="E131" t="s">
        <v>323</v>
      </c>
      <c r="F131" s="42" t="s">
        <v>324</v>
      </c>
      <c r="G131" s="363"/>
      <c r="H131" s="182">
        <v>1</v>
      </c>
      <c r="I131" s="182">
        <v>0</v>
      </c>
      <c r="J131" s="182">
        <v>0</v>
      </c>
      <c r="K131" s="182">
        <v>0</v>
      </c>
      <c r="L131" s="182">
        <v>0</v>
      </c>
      <c r="M131" s="182">
        <v>1</v>
      </c>
      <c r="N131" s="182">
        <v>0</v>
      </c>
      <c r="O131" s="182"/>
      <c r="P131" s="182">
        <v>0</v>
      </c>
      <c r="Q131" s="182">
        <f>R131+S131*2</f>
        <v>0</v>
      </c>
      <c r="R131" s="182">
        <v>0</v>
      </c>
      <c r="S131" s="182">
        <v>0</v>
      </c>
      <c r="T131" s="234">
        <f t="shared" si="12"/>
        <v>33</v>
      </c>
      <c r="U131" s="234">
        <v>50.2</v>
      </c>
      <c r="V131" s="223">
        <v>52</v>
      </c>
      <c r="W131" s="223">
        <v>40</v>
      </c>
      <c r="X131" s="234">
        <v>0</v>
      </c>
      <c r="Y131" s="223">
        <v>1000</v>
      </c>
      <c r="Z131" s="234">
        <v>50.2</v>
      </c>
      <c r="AA131" s="234">
        <v>9</v>
      </c>
      <c r="AB131" s="223">
        <v>49.75</v>
      </c>
      <c r="AC131" s="223">
        <v>48</v>
      </c>
      <c r="AD131" s="223">
        <v>57</v>
      </c>
      <c r="AE131" s="223">
        <v>0</v>
      </c>
      <c r="AF131" s="223">
        <v>30000</v>
      </c>
      <c r="AG131" s="223">
        <v>49.85</v>
      </c>
      <c r="AH131" s="223">
        <v>17</v>
      </c>
      <c r="AI131" s="234">
        <v>50.2</v>
      </c>
      <c r="AJ131" s="223">
        <v>49.85</v>
      </c>
      <c r="AK131" s="234">
        <v>50.2</v>
      </c>
      <c r="AL131" s="223">
        <v>52</v>
      </c>
      <c r="AM131" s="223">
        <v>40</v>
      </c>
      <c r="AN131" s="234">
        <v>0</v>
      </c>
      <c r="AO131" s="223">
        <v>1000</v>
      </c>
      <c r="AP131" s="234">
        <v>50.2</v>
      </c>
      <c r="AQ131" s="234">
        <v>9</v>
      </c>
      <c r="AR131" s="223">
        <v>49.75</v>
      </c>
      <c r="AS131" s="223">
        <v>48</v>
      </c>
      <c r="AT131" s="223">
        <v>57</v>
      </c>
      <c r="AU131" s="223">
        <v>0</v>
      </c>
      <c r="AV131" s="223">
        <v>30000</v>
      </c>
      <c r="AW131" s="223">
        <v>49.85</v>
      </c>
      <c r="AX131" s="223">
        <v>17</v>
      </c>
      <c r="AY131" s="234">
        <v>50.2</v>
      </c>
      <c r="AZ131" s="223">
        <v>49.85</v>
      </c>
      <c r="BA131" s="112">
        <v>51</v>
      </c>
      <c r="BB131" s="112">
        <v>49</v>
      </c>
    </row>
    <row r="132" customFormat="1" ht="17.5" spans="1:54">
      <c r="A132" s="48">
        <f>A131</f>
        <v>608</v>
      </c>
      <c r="B132" s="40" t="s">
        <v>325</v>
      </c>
      <c r="C132" s="31"/>
      <c r="D132" s="41"/>
      <c r="E132" s="42"/>
      <c r="F132" s="42"/>
      <c r="G132" s="363"/>
      <c r="H132" s="182"/>
      <c r="I132" s="182"/>
      <c r="J132" s="182"/>
      <c r="K132" s="182"/>
      <c r="L132" s="182"/>
      <c r="M132" s="182"/>
      <c r="N132" s="182"/>
      <c r="O132" s="182"/>
      <c r="P132" s="182">
        <v>0</v>
      </c>
      <c r="Q132" s="182"/>
      <c r="R132" s="182"/>
      <c r="S132" s="182"/>
      <c r="T132" s="234">
        <f t="shared" si="12"/>
        <v>0</v>
      </c>
      <c r="U132" s="234"/>
      <c r="V132" s="223"/>
      <c r="W132" s="223"/>
      <c r="X132" s="234"/>
      <c r="Y132" s="223"/>
      <c r="Z132" s="234"/>
      <c r="AA132" s="234"/>
      <c r="AB132" s="223"/>
      <c r="AC132" s="223"/>
      <c r="AD132" s="223"/>
      <c r="AE132" s="223"/>
      <c r="AF132" s="223"/>
      <c r="AG132" s="223"/>
      <c r="AH132" s="223"/>
      <c r="AI132" s="234"/>
      <c r="AJ132" s="223"/>
      <c r="AK132" s="234"/>
      <c r="AL132" s="223"/>
      <c r="AM132" s="223"/>
      <c r="AN132" s="234"/>
      <c r="AO132" s="223"/>
      <c r="AP132" s="234"/>
      <c r="AQ132" s="234"/>
      <c r="AR132" s="223"/>
      <c r="AS132" s="223"/>
      <c r="AT132" s="223"/>
      <c r="AU132" s="223"/>
      <c r="AV132" s="223"/>
      <c r="AW132" s="223"/>
      <c r="AX132" s="223"/>
      <c r="AY132" s="234"/>
      <c r="AZ132" s="223"/>
      <c r="BA132" s="112"/>
      <c r="BB132" s="112"/>
    </row>
    <row r="133" s="13" customFormat="1" ht="17.5" spans="1:52">
      <c r="A133" s="127"/>
      <c r="B133" s="128"/>
      <c r="C133" s="127"/>
      <c r="D133" s="129"/>
      <c r="E133" s="130" t="s">
        <v>326</v>
      </c>
      <c r="F133" s="130"/>
      <c r="G133" s="402"/>
      <c r="H133" s="326">
        <v>1</v>
      </c>
      <c r="I133" s="326">
        <v>0</v>
      </c>
      <c r="J133" s="326">
        <v>0</v>
      </c>
      <c r="K133" s="326">
        <v>0</v>
      </c>
      <c r="L133" s="326">
        <v>0</v>
      </c>
      <c r="M133" s="326">
        <v>1</v>
      </c>
      <c r="N133" s="326">
        <v>0</v>
      </c>
      <c r="O133" s="326"/>
      <c r="P133" s="326">
        <v>0</v>
      </c>
      <c r="Q133" s="326">
        <v>0</v>
      </c>
      <c r="R133" s="326">
        <v>0</v>
      </c>
      <c r="S133" s="326">
        <v>0</v>
      </c>
      <c r="T133" s="256">
        <f t="shared" si="12"/>
        <v>33</v>
      </c>
      <c r="U133" s="256">
        <v>50.2</v>
      </c>
      <c r="V133" s="257" t="s">
        <v>181</v>
      </c>
      <c r="W133" s="169">
        <v>40</v>
      </c>
      <c r="X133" s="256">
        <v>0</v>
      </c>
      <c r="Y133" s="169">
        <v>0</v>
      </c>
      <c r="Z133" s="256">
        <v>50.2</v>
      </c>
      <c r="AA133" s="256"/>
      <c r="AB133" s="169"/>
      <c r="AC133" s="169"/>
      <c r="AD133" s="169"/>
      <c r="AE133" s="169"/>
      <c r="AF133" s="169"/>
      <c r="AG133" s="169"/>
      <c r="AH133" s="169"/>
      <c r="AI133" s="256"/>
      <c r="AJ133" s="169"/>
      <c r="AK133" s="256">
        <v>50.2</v>
      </c>
      <c r="AL133" s="257" t="s">
        <v>181</v>
      </c>
      <c r="AM133" s="169">
        <v>40</v>
      </c>
      <c r="AN133" s="256">
        <v>0</v>
      </c>
      <c r="AO133" s="169">
        <v>0</v>
      </c>
      <c r="AP133" s="256">
        <v>50.2</v>
      </c>
      <c r="AQ133" s="256"/>
      <c r="AR133" s="169"/>
      <c r="AS133" s="169"/>
      <c r="AT133" s="169"/>
      <c r="AU133" s="169"/>
      <c r="AV133" s="169"/>
      <c r="AW133" s="169"/>
      <c r="AX133" s="169"/>
      <c r="AY133" s="256"/>
      <c r="AZ133" s="169"/>
    </row>
    <row r="134" customFormat="1" ht="17.5" spans="1:54">
      <c r="A134" s="31">
        <f>A132</f>
        <v>608</v>
      </c>
      <c r="B134" s="40" t="s">
        <v>327</v>
      </c>
      <c r="C134" s="31" t="s">
        <v>328</v>
      </c>
      <c r="D134" s="41" t="s">
        <v>109</v>
      </c>
      <c r="E134" s="42" t="s">
        <v>326</v>
      </c>
      <c r="F134" s="42" t="s">
        <v>329</v>
      </c>
      <c r="G134" s="363"/>
      <c r="H134" s="182">
        <v>1</v>
      </c>
      <c r="I134" s="182">
        <v>0</v>
      </c>
      <c r="J134" s="182">
        <v>0</v>
      </c>
      <c r="K134" s="182">
        <v>0</v>
      </c>
      <c r="L134" s="182">
        <v>0</v>
      </c>
      <c r="M134" s="182">
        <v>1</v>
      </c>
      <c r="N134" s="182">
        <v>0</v>
      </c>
      <c r="O134" s="182"/>
      <c r="P134" s="182">
        <v>0</v>
      </c>
      <c r="Q134" s="182">
        <f>R134+S134*2</f>
        <v>0</v>
      </c>
      <c r="R134" s="182">
        <v>0</v>
      </c>
      <c r="S134" s="182">
        <v>0</v>
      </c>
      <c r="T134" s="234">
        <f t="shared" si="12"/>
        <v>33</v>
      </c>
      <c r="U134" s="234">
        <v>50.2</v>
      </c>
      <c r="V134" s="223">
        <v>52</v>
      </c>
      <c r="W134" s="223">
        <v>40</v>
      </c>
      <c r="X134" s="234">
        <v>0</v>
      </c>
      <c r="Y134" s="223">
        <v>1000</v>
      </c>
      <c r="Z134" s="234">
        <v>50.2</v>
      </c>
      <c r="AA134" s="234">
        <v>9</v>
      </c>
      <c r="AB134" s="223">
        <v>49.75</v>
      </c>
      <c r="AC134" s="223">
        <v>48</v>
      </c>
      <c r="AD134" s="223">
        <v>57</v>
      </c>
      <c r="AE134" s="223">
        <v>0</v>
      </c>
      <c r="AF134" s="223">
        <v>30000</v>
      </c>
      <c r="AG134" s="223">
        <v>49.85</v>
      </c>
      <c r="AH134" s="223">
        <v>17</v>
      </c>
      <c r="AI134" s="234">
        <v>50.2</v>
      </c>
      <c r="AJ134" s="223">
        <v>49.85</v>
      </c>
      <c r="AK134" s="234">
        <v>50.2</v>
      </c>
      <c r="AL134" s="223">
        <v>52</v>
      </c>
      <c r="AM134" s="223">
        <v>40</v>
      </c>
      <c r="AN134" s="234">
        <v>0</v>
      </c>
      <c r="AO134" s="223">
        <v>1000</v>
      </c>
      <c r="AP134" s="234">
        <v>50.2</v>
      </c>
      <c r="AQ134" s="234">
        <v>9</v>
      </c>
      <c r="AR134" s="223">
        <v>49.75</v>
      </c>
      <c r="AS134" s="223">
        <v>48</v>
      </c>
      <c r="AT134" s="223">
        <v>57</v>
      </c>
      <c r="AU134" s="223">
        <v>0</v>
      </c>
      <c r="AV134" s="223">
        <v>30000</v>
      </c>
      <c r="AW134" s="223">
        <v>49.85</v>
      </c>
      <c r="AX134" s="223">
        <v>17</v>
      </c>
      <c r="AY134" s="234">
        <v>50.2</v>
      </c>
      <c r="AZ134" s="223">
        <v>49.85</v>
      </c>
      <c r="BA134" s="112">
        <v>51</v>
      </c>
      <c r="BB134" s="112">
        <v>49</v>
      </c>
    </row>
    <row r="135" s="2" customFormat="1" ht="17.5" spans="1:52">
      <c r="A135" s="34"/>
      <c r="B135" s="35"/>
      <c r="C135" s="34"/>
      <c r="D135" s="36"/>
      <c r="E135" s="37" t="s">
        <v>334</v>
      </c>
      <c r="F135" s="37"/>
      <c r="G135" s="362"/>
      <c r="H135" s="181">
        <v>1</v>
      </c>
      <c r="I135" s="181">
        <v>0</v>
      </c>
      <c r="J135" s="181">
        <v>1</v>
      </c>
      <c r="K135" s="181">
        <v>0</v>
      </c>
      <c r="L135" s="181">
        <v>0</v>
      </c>
      <c r="M135" s="181">
        <v>1</v>
      </c>
      <c r="N135" s="181">
        <v>0</v>
      </c>
      <c r="O135" s="181"/>
      <c r="P135" s="181">
        <v>0</v>
      </c>
      <c r="Q135" s="181">
        <f>R135+S135*2</f>
        <v>0</v>
      </c>
      <c r="R135" s="181">
        <v>0</v>
      </c>
      <c r="S135" s="181">
        <v>0</v>
      </c>
      <c r="T135" s="148">
        <f t="shared" si="12"/>
        <v>37</v>
      </c>
      <c r="U135" s="148">
        <v>50.2</v>
      </c>
      <c r="V135" s="222">
        <v>52</v>
      </c>
      <c r="W135" s="222">
        <v>40</v>
      </c>
      <c r="X135" s="148" t="s">
        <v>1171</v>
      </c>
      <c r="Y135" s="222" t="s">
        <v>1172</v>
      </c>
      <c r="Z135" s="148" t="s">
        <v>1173</v>
      </c>
      <c r="AA135" s="148" t="s">
        <v>1174</v>
      </c>
      <c r="AB135" s="222" t="s">
        <v>181</v>
      </c>
      <c r="AC135" s="222" t="s">
        <v>181</v>
      </c>
      <c r="AD135" s="222" t="s">
        <v>181</v>
      </c>
      <c r="AE135" s="222" t="s">
        <v>181</v>
      </c>
      <c r="AF135" s="222" t="s">
        <v>181</v>
      </c>
      <c r="AG135" s="222" t="s">
        <v>181</v>
      </c>
      <c r="AH135" s="222" t="s">
        <v>181</v>
      </c>
      <c r="AI135" s="148" t="s">
        <v>181</v>
      </c>
      <c r="AJ135" s="222" t="s">
        <v>181</v>
      </c>
      <c r="AK135" s="148">
        <v>50.2</v>
      </c>
      <c r="AL135" s="222">
        <v>52</v>
      </c>
      <c r="AM135" s="222">
        <v>40</v>
      </c>
      <c r="AN135" s="148" t="s">
        <v>1171</v>
      </c>
      <c r="AO135" s="222" t="s">
        <v>1172</v>
      </c>
      <c r="AP135" s="148" t="s">
        <v>1173</v>
      </c>
      <c r="AQ135" s="148" t="s">
        <v>1174</v>
      </c>
      <c r="AR135" s="222" t="s">
        <v>181</v>
      </c>
      <c r="AS135" s="222" t="s">
        <v>181</v>
      </c>
      <c r="AT135" s="222" t="s">
        <v>181</v>
      </c>
      <c r="AU135" s="222" t="s">
        <v>181</v>
      </c>
      <c r="AV135" s="222" t="s">
        <v>181</v>
      </c>
      <c r="AW135" s="222" t="s">
        <v>181</v>
      </c>
      <c r="AX135" s="222" t="s">
        <v>181</v>
      </c>
      <c r="AY135" s="148" t="s">
        <v>181</v>
      </c>
      <c r="AZ135" s="222" t="s">
        <v>181</v>
      </c>
    </row>
    <row r="136" customFormat="1" ht="17.5" spans="1:54">
      <c r="A136" s="31">
        <f>A134</f>
        <v>608</v>
      </c>
      <c r="B136" s="40" t="s">
        <v>327</v>
      </c>
      <c r="C136" s="31" t="s">
        <v>328</v>
      </c>
      <c r="D136" s="41" t="s">
        <v>120</v>
      </c>
      <c r="E136" s="42" t="s">
        <v>334</v>
      </c>
      <c r="F136" s="42" t="s">
        <v>335</v>
      </c>
      <c r="G136" s="363"/>
      <c r="H136" s="182">
        <v>1</v>
      </c>
      <c r="I136" s="182">
        <v>0</v>
      </c>
      <c r="J136" s="182">
        <v>1</v>
      </c>
      <c r="K136" s="182">
        <v>0</v>
      </c>
      <c r="L136" s="182">
        <v>0</v>
      </c>
      <c r="M136" s="182">
        <v>1</v>
      </c>
      <c r="N136" s="182">
        <v>0</v>
      </c>
      <c r="O136" s="182"/>
      <c r="P136" s="182">
        <v>0</v>
      </c>
      <c r="Q136" s="182">
        <f>R136+S136*2</f>
        <v>0</v>
      </c>
      <c r="R136" s="182">
        <v>0</v>
      </c>
      <c r="S136" s="182">
        <v>0</v>
      </c>
      <c r="T136" s="234">
        <f t="shared" si="12"/>
        <v>37</v>
      </c>
      <c r="U136" s="234">
        <v>50.2</v>
      </c>
      <c r="V136" s="223">
        <v>52</v>
      </c>
      <c r="W136" s="223">
        <v>40</v>
      </c>
      <c r="X136" s="234">
        <v>0</v>
      </c>
      <c r="Y136" s="223">
        <v>1000</v>
      </c>
      <c r="Z136" s="234">
        <v>50.2</v>
      </c>
      <c r="AA136" s="234">
        <v>9</v>
      </c>
      <c r="AB136" s="223">
        <v>49.75</v>
      </c>
      <c r="AC136" s="223">
        <v>48</v>
      </c>
      <c r="AD136" s="223">
        <v>57</v>
      </c>
      <c r="AE136" s="223">
        <v>0</v>
      </c>
      <c r="AF136" s="223">
        <v>30000</v>
      </c>
      <c r="AG136" s="223">
        <v>49.85</v>
      </c>
      <c r="AH136" s="223">
        <v>17</v>
      </c>
      <c r="AI136" s="234">
        <v>50.2</v>
      </c>
      <c r="AJ136" s="223">
        <v>49.85</v>
      </c>
      <c r="AK136" s="234">
        <v>50.2</v>
      </c>
      <c r="AL136" s="223">
        <v>52</v>
      </c>
      <c r="AM136" s="223">
        <v>40</v>
      </c>
      <c r="AN136" s="234">
        <v>0</v>
      </c>
      <c r="AO136" s="223">
        <v>1000</v>
      </c>
      <c r="AP136" s="234">
        <v>50.2</v>
      </c>
      <c r="AQ136" s="234">
        <v>9</v>
      </c>
      <c r="AR136" s="223">
        <v>49.75</v>
      </c>
      <c r="AS136" s="223">
        <v>48</v>
      </c>
      <c r="AT136" s="223">
        <v>57</v>
      </c>
      <c r="AU136" s="223">
        <v>0</v>
      </c>
      <c r="AV136" s="223">
        <v>30000</v>
      </c>
      <c r="AW136" s="223">
        <v>49.85</v>
      </c>
      <c r="AX136" s="223">
        <v>17</v>
      </c>
      <c r="AY136" s="234">
        <v>50.2</v>
      </c>
      <c r="AZ136" s="223">
        <v>49.85</v>
      </c>
      <c r="BA136" s="112">
        <v>51</v>
      </c>
      <c r="BB136" s="112">
        <v>49</v>
      </c>
    </row>
    <row r="137" s="3" customFormat="1" ht="17.5" spans="1:54">
      <c r="A137" s="45"/>
      <c r="B137" s="35"/>
      <c r="C137" s="34"/>
      <c r="D137" s="36"/>
      <c r="E137" s="37"/>
      <c r="F137" s="175"/>
      <c r="G137" s="362"/>
      <c r="H137" s="181"/>
      <c r="I137" s="181"/>
      <c r="J137" s="181"/>
      <c r="K137" s="181"/>
      <c r="L137" s="181"/>
      <c r="M137" s="181"/>
      <c r="N137" s="181"/>
      <c r="O137" s="181"/>
      <c r="P137" s="181">
        <v>0</v>
      </c>
      <c r="Q137" s="181"/>
      <c r="R137" s="181"/>
      <c r="S137" s="181"/>
      <c r="T137" s="148">
        <f t="shared" si="12"/>
        <v>0</v>
      </c>
      <c r="U137" s="148"/>
      <c r="V137" s="222"/>
      <c r="W137" s="222"/>
      <c r="X137" s="148"/>
      <c r="Y137" s="222"/>
      <c r="Z137" s="148"/>
      <c r="AA137" s="148"/>
      <c r="AB137" s="222"/>
      <c r="AC137" s="222"/>
      <c r="AD137" s="222"/>
      <c r="AE137" s="222"/>
      <c r="AF137" s="222"/>
      <c r="AG137" s="222"/>
      <c r="AH137" s="222"/>
      <c r="AI137" s="148"/>
      <c r="AJ137" s="222"/>
      <c r="AK137" s="148"/>
      <c r="AL137" s="222"/>
      <c r="AM137" s="222"/>
      <c r="AN137" s="148"/>
      <c r="AO137" s="222"/>
      <c r="AP137" s="148"/>
      <c r="AQ137" s="148"/>
      <c r="AR137" s="222"/>
      <c r="AS137" s="222"/>
      <c r="AT137" s="222"/>
      <c r="AU137" s="222"/>
      <c r="AV137" s="222"/>
      <c r="AW137" s="222"/>
      <c r="AX137" s="222"/>
      <c r="AY137" s="148"/>
      <c r="AZ137" s="222"/>
      <c r="BA137" s="2"/>
      <c r="BB137" s="2"/>
    </row>
    <row r="138" customFormat="1" ht="17.5" spans="1:54">
      <c r="A138" s="48">
        <f>A140</f>
        <v>608</v>
      </c>
      <c r="B138" s="113"/>
      <c r="C138" s="31" t="s">
        <v>328</v>
      </c>
      <c r="D138" s="41" t="s">
        <v>126</v>
      </c>
      <c r="E138" s="42" t="s">
        <v>336</v>
      </c>
      <c r="F138" s="42" t="s">
        <v>337</v>
      </c>
      <c r="G138" s="363"/>
      <c r="H138" s="182"/>
      <c r="I138" s="182"/>
      <c r="J138" s="182"/>
      <c r="K138" s="182"/>
      <c r="L138" s="182"/>
      <c r="M138" s="182"/>
      <c r="N138" s="182"/>
      <c r="O138" s="182"/>
      <c r="P138" s="182">
        <v>0</v>
      </c>
      <c r="Q138" s="182"/>
      <c r="R138" s="182"/>
      <c r="S138" s="182"/>
      <c r="T138" s="234">
        <f t="shared" si="12"/>
        <v>0</v>
      </c>
      <c r="U138" s="234"/>
      <c r="V138" s="223"/>
      <c r="W138" s="223"/>
      <c r="X138" s="234"/>
      <c r="Y138" s="223"/>
      <c r="Z138" s="234"/>
      <c r="AA138" s="234"/>
      <c r="AB138" s="223"/>
      <c r="AC138" s="223"/>
      <c r="AD138" s="223"/>
      <c r="AE138" s="223"/>
      <c r="AF138" s="223"/>
      <c r="AG138" s="223"/>
      <c r="AH138" s="223"/>
      <c r="AI138" s="234"/>
      <c r="AJ138" s="223"/>
      <c r="AK138" s="234"/>
      <c r="AL138" s="223"/>
      <c r="AM138" s="223"/>
      <c r="AN138" s="234"/>
      <c r="AO138" s="223"/>
      <c r="AP138" s="234"/>
      <c r="AQ138" s="234"/>
      <c r="AR138" s="223"/>
      <c r="AS138" s="223"/>
      <c r="AT138" s="223"/>
      <c r="AU138" s="223"/>
      <c r="AV138" s="223"/>
      <c r="AW138" s="223"/>
      <c r="AX138" s="223"/>
      <c r="AY138" s="234"/>
      <c r="AZ138" s="223"/>
      <c r="BA138" s="112"/>
      <c r="BB138" s="112"/>
    </row>
    <row r="139" s="2" customFormat="1" ht="17.5" spans="1:52">
      <c r="A139" s="49"/>
      <c r="B139" s="35"/>
      <c r="C139" s="49"/>
      <c r="D139" s="36"/>
      <c r="E139" s="37" t="s">
        <v>338</v>
      </c>
      <c r="F139" s="37" t="s">
        <v>339</v>
      </c>
      <c r="G139" s="362"/>
      <c r="H139" s="181">
        <v>0</v>
      </c>
      <c r="I139" s="181">
        <v>0</v>
      </c>
      <c r="J139" s="181">
        <v>0</v>
      </c>
      <c r="K139" s="181">
        <v>0</v>
      </c>
      <c r="L139" s="181">
        <v>0</v>
      </c>
      <c r="M139" s="181">
        <v>0</v>
      </c>
      <c r="N139" s="181">
        <v>0</v>
      </c>
      <c r="O139" s="181"/>
      <c r="P139" s="181">
        <v>0</v>
      </c>
      <c r="Q139" s="181">
        <v>0</v>
      </c>
      <c r="R139" s="181">
        <v>0</v>
      </c>
      <c r="S139" s="181">
        <v>0</v>
      </c>
      <c r="T139" s="148">
        <f t="shared" si="12"/>
        <v>0</v>
      </c>
      <c r="U139" s="247" t="s">
        <v>181</v>
      </c>
      <c r="V139" s="247" t="s">
        <v>181</v>
      </c>
      <c r="W139" s="247" t="s">
        <v>181</v>
      </c>
      <c r="X139" s="247" t="s">
        <v>181</v>
      </c>
      <c r="Y139" s="247" t="s">
        <v>181</v>
      </c>
      <c r="Z139" s="247" t="s">
        <v>181</v>
      </c>
      <c r="AA139" s="247" t="s">
        <v>181</v>
      </c>
      <c r="AB139" s="247" t="s">
        <v>181</v>
      </c>
      <c r="AC139" s="247" t="s">
        <v>181</v>
      </c>
      <c r="AD139" s="247" t="s">
        <v>181</v>
      </c>
      <c r="AE139" s="247" t="s">
        <v>181</v>
      </c>
      <c r="AF139" s="247" t="s">
        <v>181</v>
      </c>
      <c r="AG139" s="247" t="s">
        <v>181</v>
      </c>
      <c r="AH139" s="247" t="s">
        <v>181</v>
      </c>
      <c r="AI139" s="247" t="s">
        <v>181</v>
      </c>
      <c r="AJ139" s="247" t="s">
        <v>181</v>
      </c>
      <c r="AK139" s="247" t="s">
        <v>181</v>
      </c>
      <c r="AL139" s="247" t="s">
        <v>181</v>
      </c>
      <c r="AM139" s="247" t="s">
        <v>181</v>
      </c>
      <c r="AN139" s="247" t="s">
        <v>181</v>
      </c>
      <c r="AO139" s="247" t="s">
        <v>181</v>
      </c>
      <c r="AP139" s="247" t="s">
        <v>181</v>
      </c>
      <c r="AQ139" s="247" t="s">
        <v>181</v>
      </c>
      <c r="AR139" s="247" t="s">
        <v>181</v>
      </c>
      <c r="AS139" s="247" t="s">
        <v>181</v>
      </c>
      <c r="AT139" s="247" t="s">
        <v>181</v>
      </c>
      <c r="AU139" s="247" t="s">
        <v>181</v>
      </c>
      <c r="AV139" s="247" t="s">
        <v>181</v>
      </c>
      <c r="AW139" s="247" t="s">
        <v>181</v>
      </c>
      <c r="AX139" s="247" t="s">
        <v>181</v>
      </c>
      <c r="AY139" s="247" t="s">
        <v>181</v>
      </c>
      <c r="AZ139" s="247" t="s">
        <v>181</v>
      </c>
    </row>
    <row r="140" customFormat="1" ht="17.5" spans="1:54">
      <c r="A140" s="31">
        <f>A136</f>
        <v>608</v>
      </c>
      <c r="B140" s="40" t="s">
        <v>343</v>
      </c>
      <c r="C140" s="31" t="s">
        <v>338</v>
      </c>
      <c r="D140" s="41" t="s">
        <v>109</v>
      </c>
      <c r="E140" s="42" t="s">
        <v>344</v>
      </c>
      <c r="F140" s="42" t="s">
        <v>339</v>
      </c>
      <c r="G140" s="363"/>
      <c r="H140" s="182">
        <v>0</v>
      </c>
      <c r="I140" s="182">
        <v>0</v>
      </c>
      <c r="J140" s="182">
        <v>0</v>
      </c>
      <c r="K140" s="182">
        <v>0</v>
      </c>
      <c r="L140" s="182">
        <v>0</v>
      </c>
      <c r="M140" s="182">
        <v>0</v>
      </c>
      <c r="N140" s="182">
        <v>0</v>
      </c>
      <c r="O140" s="182"/>
      <c r="P140" s="182">
        <v>0</v>
      </c>
      <c r="Q140" s="182">
        <f t="shared" ref="Q140" si="14">R140+S140*2</f>
        <v>0</v>
      </c>
      <c r="R140" s="182">
        <v>0</v>
      </c>
      <c r="S140" s="182">
        <v>0</v>
      </c>
      <c r="T140" s="234">
        <f t="shared" si="12"/>
        <v>0</v>
      </c>
      <c r="U140" s="234">
        <v>50.2</v>
      </c>
      <c r="V140" s="223">
        <v>52</v>
      </c>
      <c r="W140" s="223">
        <v>40</v>
      </c>
      <c r="X140" s="234">
        <v>0</v>
      </c>
      <c r="Y140" s="223">
        <v>1000</v>
      </c>
      <c r="Z140" s="234">
        <v>50.2</v>
      </c>
      <c r="AA140" s="234">
        <v>9</v>
      </c>
      <c r="AB140" s="223">
        <v>49.75</v>
      </c>
      <c r="AC140" s="223">
        <v>48</v>
      </c>
      <c r="AD140" s="223">
        <v>57</v>
      </c>
      <c r="AE140" s="223">
        <v>0</v>
      </c>
      <c r="AF140" s="223">
        <v>30000</v>
      </c>
      <c r="AG140" s="223">
        <v>49.85</v>
      </c>
      <c r="AH140" s="223">
        <v>17</v>
      </c>
      <c r="AI140" s="234">
        <v>50.2</v>
      </c>
      <c r="AJ140" s="223">
        <v>49.85</v>
      </c>
      <c r="AK140" s="234">
        <v>50.2</v>
      </c>
      <c r="AL140" s="223">
        <v>52</v>
      </c>
      <c r="AM140" s="223">
        <v>40</v>
      </c>
      <c r="AN140" s="234">
        <v>0</v>
      </c>
      <c r="AO140" s="223">
        <v>1000</v>
      </c>
      <c r="AP140" s="234">
        <v>50.2</v>
      </c>
      <c r="AQ140" s="234">
        <v>9</v>
      </c>
      <c r="AR140" s="223">
        <v>49.75</v>
      </c>
      <c r="AS140" s="223">
        <v>48</v>
      </c>
      <c r="AT140" s="223">
        <v>57</v>
      </c>
      <c r="AU140" s="223">
        <v>0</v>
      </c>
      <c r="AV140" s="223">
        <v>30000</v>
      </c>
      <c r="AW140" s="223">
        <v>49.85</v>
      </c>
      <c r="AX140" s="223">
        <v>17</v>
      </c>
      <c r="AY140" s="234">
        <v>50.2</v>
      </c>
      <c r="AZ140" s="223">
        <v>49.85</v>
      </c>
      <c r="BA140" s="112">
        <v>51</v>
      </c>
      <c r="BB140" s="112">
        <v>49</v>
      </c>
    </row>
    <row r="141" s="2" customFormat="1" ht="17.5" spans="1:52">
      <c r="A141" s="35"/>
      <c r="B141" s="176"/>
      <c r="C141" s="176"/>
      <c r="D141" s="35"/>
      <c r="E141" s="176"/>
      <c r="F141" s="179"/>
      <c r="G141" s="362"/>
      <c r="H141" s="181">
        <v>0</v>
      </c>
      <c r="I141" s="181">
        <v>0</v>
      </c>
      <c r="J141" s="181">
        <v>0</v>
      </c>
      <c r="K141" s="181">
        <v>0</v>
      </c>
      <c r="L141" s="181">
        <v>0</v>
      </c>
      <c r="M141" s="181">
        <v>0</v>
      </c>
      <c r="N141" s="181">
        <v>0</v>
      </c>
      <c r="O141" s="181"/>
      <c r="P141" s="181">
        <v>0</v>
      </c>
      <c r="Q141" s="181">
        <v>0</v>
      </c>
      <c r="R141" s="181">
        <v>0</v>
      </c>
      <c r="S141" s="181">
        <v>0</v>
      </c>
      <c r="T141" s="148">
        <f t="shared" si="12"/>
        <v>0</v>
      </c>
      <c r="U141" s="222" t="s">
        <v>181</v>
      </c>
      <c r="V141" s="148" t="s">
        <v>181</v>
      </c>
      <c r="W141" s="148" t="s">
        <v>181</v>
      </c>
      <c r="X141" s="222" t="s">
        <v>181</v>
      </c>
      <c r="Y141" s="222" t="s">
        <v>181</v>
      </c>
      <c r="Z141" s="222" t="s">
        <v>181</v>
      </c>
      <c r="AA141" s="222" t="s">
        <v>181</v>
      </c>
      <c r="AB141" s="222" t="s">
        <v>181</v>
      </c>
      <c r="AC141" s="222" t="s">
        <v>181</v>
      </c>
      <c r="AD141" s="222" t="s">
        <v>181</v>
      </c>
      <c r="AE141" s="148" t="s">
        <v>181</v>
      </c>
      <c r="AF141" s="222" t="s">
        <v>181</v>
      </c>
      <c r="AG141" s="222" t="s">
        <v>181</v>
      </c>
      <c r="AH141" s="222" t="s">
        <v>181</v>
      </c>
      <c r="AI141" s="148" t="s">
        <v>181</v>
      </c>
      <c r="AJ141" s="222" t="s">
        <v>181</v>
      </c>
      <c r="AK141" s="222" t="s">
        <v>181</v>
      </c>
      <c r="AL141" s="148" t="s">
        <v>181</v>
      </c>
      <c r="AM141" s="148" t="s">
        <v>181</v>
      </c>
      <c r="AN141" s="222" t="s">
        <v>181</v>
      </c>
      <c r="AO141" s="222" t="s">
        <v>181</v>
      </c>
      <c r="AP141" s="222" t="s">
        <v>181</v>
      </c>
      <c r="AQ141" s="222" t="s">
        <v>181</v>
      </c>
      <c r="AR141" s="222" t="s">
        <v>181</v>
      </c>
      <c r="AS141" s="222" t="s">
        <v>181</v>
      </c>
      <c r="AT141" s="222" t="s">
        <v>181</v>
      </c>
      <c r="AU141" s="148" t="s">
        <v>181</v>
      </c>
      <c r="AV141" s="222" t="s">
        <v>181</v>
      </c>
      <c r="AW141" s="222" t="s">
        <v>181</v>
      </c>
      <c r="AX141" s="222" t="s">
        <v>181</v>
      </c>
      <c r="AY141" s="148" t="s">
        <v>181</v>
      </c>
      <c r="AZ141" s="222" t="s">
        <v>181</v>
      </c>
    </row>
    <row r="142" customFormat="1" ht="17.5" spans="1:54">
      <c r="A142" s="31">
        <f>A140</f>
        <v>608</v>
      </c>
      <c r="B142" s="40" t="s">
        <v>345</v>
      </c>
      <c r="C142" s="31" t="s">
        <v>346</v>
      </c>
      <c r="D142" s="41" t="s">
        <v>109</v>
      </c>
      <c r="E142" s="42" t="s">
        <v>347</v>
      </c>
      <c r="F142" s="42" t="s">
        <v>346</v>
      </c>
      <c r="G142" s="363"/>
      <c r="H142" s="182">
        <v>0</v>
      </c>
      <c r="I142" s="182">
        <v>0</v>
      </c>
      <c r="J142" s="182">
        <v>0</v>
      </c>
      <c r="K142" s="182">
        <v>0</v>
      </c>
      <c r="L142" s="182">
        <v>0</v>
      </c>
      <c r="M142" s="182">
        <v>0</v>
      </c>
      <c r="N142" s="182">
        <v>0</v>
      </c>
      <c r="O142" s="182"/>
      <c r="P142" s="182">
        <v>0</v>
      </c>
      <c r="Q142" s="182">
        <f>R142+S142*2</f>
        <v>0</v>
      </c>
      <c r="R142" s="182">
        <v>0</v>
      </c>
      <c r="S142" s="182">
        <v>0</v>
      </c>
      <c r="T142" s="234">
        <f t="shared" si="12"/>
        <v>0</v>
      </c>
      <c r="U142" s="234">
        <v>50.2</v>
      </c>
      <c r="V142" s="223">
        <v>52</v>
      </c>
      <c r="W142" s="223">
        <v>40</v>
      </c>
      <c r="X142" s="234">
        <v>0</v>
      </c>
      <c r="Y142" s="223">
        <v>1000</v>
      </c>
      <c r="Z142" s="234">
        <v>50.2</v>
      </c>
      <c r="AA142" s="234">
        <v>9</v>
      </c>
      <c r="AB142" s="223">
        <v>49.75</v>
      </c>
      <c r="AC142" s="223">
        <v>48</v>
      </c>
      <c r="AD142" s="223">
        <v>57</v>
      </c>
      <c r="AE142" s="223">
        <v>0</v>
      </c>
      <c r="AF142" s="223">
        <v>30000</v>
      </c>
      <c r="AG142" s="223">
        <v>49.85</v>
      </c>
      <c r="AH142" s="223">
        <v>17</v>
      </c>
      <c r="AI142" s="234">
        <v>50.2</v>
      </c>
      <c r="AJ142" s="223">
        <v>49.85</v>
      </c>
      <c r="AK142" s="234">
        <v>50.2</v>
      </c>
      <c r="AL142" s="223">
        <v>52</v>
      </c>
      <c r="AM142" s="223">
        <v>40</v>
      </c>
      <c r="AN142" s="234">
        <v>0</v>
      </c>
      <c r="AO142" s="223">
        <v>1000</v>
      </c>
      <c r="AP142" s="234">
        <v>50.2</v>
      </c>
      <c r="AQ142" s="234">
        <v>9</v>
      </c>
      <c r="AR142" s="223">
        <v>49.75</v>
      </c>
      <c r="AS142" s="223">
        <v>48</v>
      </c>
      <c r="AT142" s="223">
        <v>57</v>
      </c>
      <c r="AU142" s="223">
        <v>0</v>
      </c>
      <c r="AV142" s="223">
        <v>30000</v>
      </c>
      <c r="AW142" s="223">
        <v>49.85</v>
      </c>
      <c r="AX142" s="223">
        <v>17</v>
      </c>
      <c r="AY142" s="234">
        <v>50.2</v>
      </c>
      <c r="AZ142" s="223">
        <v>49.85</v>
      </c>
      <c r="BA142" s="112">
        <v>51</v>
      </c>
      <c r="BB142" s="112">
        <v>49</v>
      </c>
    </row>
    <row r="143" s="7" customFormat="1" ht="17.5" spans="1:54">
      <c r="A143" s="62">
        <f>A142</f>
        <v>608</v>
      </c>
      <c r="B143" s="63" t="s">
        <v>345</v>
      </c>
      <c r="C143" s="177" t="s">
        <v>346</v>
      </c>
      <c r="D143" s="64" t="s">
        <v>120</v>
      </c>
      <c r="E143" s="65" t="s">
        <v>348</v>
      </c>
      <c r="F143" s="65" t="s">
        <v>349</v>
      </c>
      <c r="G143" s="407" t="s">
        <v>350</v>
      </c>
      <c r="H143" s="375">
        <v>0</v>
      </c>
      <c r="I143" s="375">
        <v>0</v>
      </c>
      <c r="J143" s="375">
        <v>0</v>
      </c>
      <c r="K143" s="375">
        <v>0</v>
      </c>
      <c r="L143" s="375">
        <v>0</v>
      </c>
      <c r="M143" s="375">
        <v>0</v>
      </c>
      <c r="N143" s="375">
        <v>0</v>
      </c>
      <c r="O143" s="375">
        <v>0</v>
      </c>
      <c r="P143" s="375">
        <v>0</v>
      </c>
      <c r="Q143" s="375">
        <f>R143+S143*2</f>
        <v>0</v>
      </c>
      <c r="R143" s="375">
        <v>0</v>
      </c>
      <c r="S143" s="375">
        <v>0</v>
      </c>
      <c r="T143" s="238">
        <f t="shared" si="12"/>
        <v>0</v>
      </c>
      <c r="U143" s="238">
        <v>50.2</v>
      </c>
      <c r="V143" s="225">
        <v>52</v>
      </c>
      <c r="W143" s="225">
        <v>40</v>
      </c>
      <c r="X143" s="238">
        <v>0</v>
      </c>
      <c r="Y143" s="225">
        <v>1000</v>
      </c>
      <c r="Z143" s="238">
        <v>50.2</v>
      </c>
      <c r="AA143" s="238">
        <v>9</v>
      </c>
      <c r="AB143" s="225">
        <v>49.75</v>
      </c>
      <c r="AC143" s="225">
        <v>48</v>
      </c>
      <c r="AD143" s="225">
        <v>57</v>
      </c>
      <c r="AE143" s="225">
        <v>0</v>
      </c>
      <c r="AF143" s="225">
        <v>30000</v>
      </c>
      <c r="AG143" s="225">
        <v>49.85</v>
      </c>
      <c r="AH143" s="225">
        <v>17</v>
      </c>
      <c r="AI143" s="238">
        <v>50.2</v>
      </c>
      <c r="AJ143" s="225">
        <v>49.85</v>
      </c>
      <c r="AK143" s="238">
        <v>50.2</v>
      </c>
      <c r="AL143" s="225">
        <v>52</v>
      </c>
      <c r="AM143" s="225">
        <v>40</v>
      </c>
      <c r="AN143" s="238">
        <v>0</v>
      </c>
      <c r="AO143" s="225">
        <v>1000</v>
      </c>
      <c r="AP143" s="238">
        <v>50.2</v>
      </c>
      <c r="AQ143" s="238">
        <v>9</v>
      </c>
      <c r="AR143" s="225">
        <v>49.75</v>
      </c>
      <c r="AS143" s="225">
        <v>48</v>
      </c>
      <c r="AT143" s="225">
        <v>57</v>
      </c>
      <c r="AU143" s="225">
        <v>0</v>
      </c>
      <c r="AV143" s="225">
        <v>30000</v>
      </c>
      <c r="AW143" s="225">
        <v>49.85</v>
      </c>
      <c r="AX143" s="225">
        <v>17</v>
      </c>
      <c r="AY143" s="238">
        <v>50.2</v>
      </c>
      <c r="AZ143" s="225">
        <v>49.85</v>
      </c>
      <c r="BA143" s="225">
        <v>51</v>
      </c>
      <c r="BB143" s="225">
        <v>49</v>
      </c>
    </row>
    <row r="144" s="2" customFormat="1" ht="20.25" customHeight="1" spans="1:52">
      <c r="A144" s="35"/>
      <c r="B144" s="176"/>
      <c r="C144" s="176"/>
      <c r="D144" s="35"/>
      <c r="E144" s="176" t="s">
        <v>351</v>
      </c>
      <c r="F144" s="179"/>
      <c r="G144" s="362"/>
      <c r="H144" s="181">
        <v>1</v>
      </c>
      <c r="I144" s="181">
        <v>0</v>
      </c>
      <c r="J144" s="181">
        <v>1</v>
      </c>
      <c r="K144" s="181">
        <v>0</v>
      </c>
      <c r="L144" s="181">
        <v>0</v>
      </c>
      <c r="M144" s="181">
        <v>0</v>
      </c>
      <c r="N144" s="181">
        <v>0</v>
      </c>
      <c r="O144" s="181"/>
      <c r="P144" s="181">
        <v>0</v>
      </c>
      <c r="Q144" s="181">
        <v>0</v>
      </c>
      <c r="R144" s="181">
        <v>0</v>
      </c>
      <c r="S144" s="181">
        <v>0</v>
      </c>
      <c r="T144" s="148">
        <f t="shared" si="12"/>
        <v>5</v>
      </c>
      <c r="U144" s="302">
        <v>50.5</v>
      </c>
      <c r="V144" s="222">
        <v>52</v>
      </c>
      <c r="W144" s="222">
        <v>40</v>
      </c>
      <c r="X144" s="148">
        <v>0</v>
      </c>
      <c r="Y144" s="222">
        <v>0</v>
      </c>
      <c r="Z144" s="406" t="s">
        <v>1186</v>
      </c>
      <c r="AA144" s="406" t="s">
        <v>105</v>
      </c>
      <c r="AB144" s="222" t="s">
        <v>181</v>
      </c>
      <c r="AC144" s="222" t="s">
        <v>181</v>
      </c>
      <c r="AD144" s="222" t="s">
        <v>181</v>
      </c>
      <c r="AE144" s="222" t="s">
        <v>181</v>
      </c>
      <c r="AF144" s="222" t="s">
        <v>181</v>
      </c>
      <c r="AG144" s="222" t="s">
        <v>181</v>
      </c>
      <c r="AH144" s="222" t="s">
        <v>181</v>
      </c>
      <c r="AI144" s="148" t="s">
        <v>181</v>
      </c>
      <c r="AJ144" s="222" t="s">
        <v>181</v>
      </c>
      <c r="AK144" s="302">
        <v>50.5</v>
      </c>
      <c r="AL144" s="222">
        <v>52</v>
      </c>
      <c r="AM144" s="222">
        <v>40</v>
      </c>
      <c r="AN144" s="148">
        <v>0</v>
      </c>
      <c r="AO144" s="222">
        <v>0</v>
      </c>
      <c r="AP144" s="406" t="s">
        <v>1186</v>
      </c>
      <c r="AQ144" s="406" t="s">
        <v>105</v>
      </c>
      <c r="AR144" s="222" t="s">
        <v>181</v>
      </c>
      <c r="AS144" s="222" t="s">
        <v>181</v>
      </c>
      <c r="AT144" s="222" t="s">
        <v>181</v>
      </c>
      <c r="AU144" s="222" t="s">
        <v>181</v>
      </c>
      <c r="AV144" s="222" t="s">
        <v>181</v>
      </c>
      <c r="AW144" s="222" t="s">
        <v>181</v>
      </c>
      <c r="AX144" s="222" t="s">
        <v>181</v>
      </c>
      <c r="AY144" s="148" t="s">
        <v>181</v>
      </c>
      <c r="AZ144" s="222" t="s">
        <v>181</v>
      </c>
    </row>
    <row r="145" customFormat="1" ht="17.5" spans="1:54">
      <c r="A145" s="31">
        <f>A142</f>
        <v>608</v>
      </c>
      <c r="B145" s="40" t="s">
        <v>353</v>
      </c>
      <c r="C145" s="31" t="s">
        <v>354</v>
      </c>
      <c r="D145" s="41" t="s">
        <v>109</v>
      </c>
      <c r="E145" s="42" t="s">
        <v>355</v>
      </c>
      <c r="F145" s="42" t="s">
        <v>354</v>
      </c>
      <c r="G145" s="363"/>
      <c r="H145" s="182">
        <v>1</v>
      </c>
      <c r="I145" s="182">
        <v>0</v>
      </c>
      <c r="J145" s="182">
        <v>1</v>
      </c>
      <c r="K145" s="182">
        <v>0</v>
      </c>
      <c r="L145" s="182">
        <v>0</v>
      </c>
      <c r="M145" s="182">
        <v>0</v>
      </c>
      <c r="N145" s="182">
        <v>0</v>
      </c>
      <c r="O145" s="182"/>
      <c r="P145" s="182">
        <v>0</v>
      </c>
      <c r="Q145" s="182">
        <f>R145+S145*2</f>
        <v>0</v>
      </c>
      <c r="R145" s="182">
        <v>0</v>
      </c>
      <c r="S145" s="182">
        <v>0</v>
      </c>
      <c r="T145" s="234">
        <f t="shared" si="12"/>
        <v>5</v>
      </c>
      <c r="U145" s="195">
        <v>50.5</v>
      </c>
      <c r="V145" s="223">
        <v>52</v>
      </c>
      <c r="W145" s="223">
        <v>40</v>
      </c>
      <c r="X145" s="234">
        <v>0</v>
      </c>
      <c r="Y145" s="223">
        <v>1000</v>
      </c>
      <c r="Z145" s="234">
        <v>50.2</v>
      </c>
      <c r="AA145" s="234">
        <v>9</v>
      </c>
      <c r="AB145" s="223">
        <v>49.75</v>
      </c>
      <c r="AC145" s="223">
        <v>48</v>
      </c>
      <c r="AD145" s="223">
        <v>57</v>
      </c>
      <c r="AE145" s="223">
        <v>0</v>
      </c>
      <c r="AF145" s="223">
        <v>30000</v>
      </c>
      <c r="AG145" s="223">
        <v>49.85</v>
      </c>
      <c r="AH145" s="223">
        <v>17</v>
      </c>
      <c r="AI145" s="234">
        <v>50.2</v>
      </c>
      <c r="AJ145" s="223">
        <v>49.85</v>
      </c>
      <c r="AK145" s="195">
        <v>50.5</v>
      </c>
      <c r="AL145" s="223">
        <v>52</v>
      </c>
      <c r="AM145" s="223">
        <v>40</v>
      </c>
      <c r="AN145" s="234">
        <v>0</v>
      </c>
      <c r="AO145" s="223">
        <v>1000</v>
      </c>
      <c r="AP145" s="234">
        <v>50.2</v>
      </c>
      <c r="AQ145" s="234">
        <v>9</v>
      </c>
      <c r="AR145" s="223">
        <v>49.75</v>
      </c>
      <c r="AS145" s="223">
        <v>48</v>
      </c>
      <c r="AT145" s="223">
        <v>57</v>
      </c>
      <c r="AU145" s="223">
        <v>0</v>
      </c>
      <c r="AV145" s="223">
        <v>30000</v>
      </c>
      <c r="AW145" s="223">
        <v>49.85</v>
      </c>
      <c r="AX145" s="223">
        <v>17</v>
      </c>
      <c r="AY145" s="234">
        <v>50.2</v>
      </c>
      <c r="AZ145" s="223">
        <v>49.85</v>
      </c>
      <c r="BA145" s="112">
        <v>51</v>
      </c>
      <c r="BB145" s="112">
        <v>49</v>
      </c>
    </row>
    <row r="146" customFormat="1" ht="17.5" spans="1:54">
      <c r="A146" s="31">
        <f>A145</f>
        <v>608</v>
      </c>
      <c r="B146" s="40" t="s">
        <v>356</v>
      </c>
      <c r="C146" s="31" t="s">
        <v>357</v>
      </c>
      <c r="D146" s="41" t="s">
        <v>109</v>
      </c>
      <c r="E146" s="42" t="s">
        <v>358</v>
      </c>
      <c r="F146" s="42" t="s">
        <v>357</v>
      </c>
      <c r="G146" s="363"/>
      <c r="H146" s="182">
        <v>1</v>
      </c>
      <c r="I146" s="182">
        <v>0</v>
      </c>
      <c r="J146" s="182">
        <v>0</v>
      </c>
      <c r="K146" s="182">
        <v>0</v>
      </c>
      <c r="L146" s="182">
        <v>0</v>
      </c>
      <c r="M146" s="182">
        <v>0</v>
      </c>
      <c r="N146" s="182">
        <v>0</v>
      </c>
      <c r="O146" s="182"/>
      <c r="P146" s="182">
        <v>0</v>
      </c>
      <c r="Q146" s="182">
        <f>R146+S146*2</f>
        <v>0</v>
      </c>
      <c r="R146" s="182">
        <v>0</v>
      </c>
      <c r="S146" s="182">
        <v>0</v>
      </c>
      <c r="T146" s="234">
        <f t="shared" ref="T146:T159" si="15">H146+I146*2+J146*4+K146*8+L146*16+M146*32+N146*64+O146*128+P146*256+R146*4096+S146*8192</f>
        <v>1</v>
      </c>
      <c r="U146" s="234">
        <v>50.2</v>
      </c>
      <c r="V146" s="223">
        <v>52</v>
      </c>
      <c r="W146" s="223">
        <v>40</v>
      </c>
      <c r="X146" s="234">
        <v>0</v>
      </c>
      <c r="Y146" s="223">
        <v>1000</v>
      </c>
      <c r="Z146" s="234">
        <v>50.2</v>
      </c>
      <c r="AA146" s="234">
        <v>9</v>
      </c>
      <c r="AB146" s="223">
        <v>49.75</v>
      </c>
      <c r="AC146" s="223">
        <v>48</v>
      </c>
      <c r="AD146" s="223">
        <v>57</v>
      </c>
      <c r="AE146" s="223">
        <v>0</v>
      </c>
      <c r="AF146" s="223">
        <v>30000</v>
      </c>
      <c r="AG146" s="223">
        <v>49.85</v>
      </c>
      <c r="AH146" s="223">
        <v>17</v>
      </c>
      <c r="AI146" s="234">
        <v>50.2</v>
      </c>
      <c r="AJ146" s="223">
        <v>49.85</v>
      </c>
      <c r="AK146" s="234">
        <v>50.2</v>
      </c>
      <c r="AL146" s="223">
        <v>52</v>
      </c>
      <c r="AM146" s="223">
        <v>40</v>
      </c>
      <c r="AN146" s="234">
        <v>0</v>
      </c>
      <c r="AO146" s="223">
        <v>1000</v>
      </c>
      <c r="AP146" s="234">
        <v>50.2</v>
      </c>
      <c r="AQ146" s="234">
        <v>9</v>
      </c>
      <c r="AR146" s="223">
        <v>49.75</v>
      </c>
      <c r="AS146" s="223">
        <v>48</v>
      </c>
      <c r="AT146" s="223">
        <v>57</v>
      </c>
      <c r="AU146" s="223">
        <v>0</v>
      </c>
      <c r="AV146" s="223">
        <v>30000</v>
      </c>
      <c r="AW146" s="223">
        <v>49.85</v>
      </c>
      <c r="AX146" s="223">
        <v>17</v>
      </c>
      <c r="AY146" s="234">
        <v>50.2</v>
      </c>
      <c r="AZ146" s="223">
        <v>49.85</v>
      </c>
      <c r="BA146" s="112">
        <v>51</v>
      </c>
      <c r="BB146" s="112">
        <v>49</v>
      </c>
    </row>
    <row r="147" s="3" customFormat="1" ht="17.5" spans="1:54">
      <c r="A147" s="35"/>
      <c r="B147" s="176"/>
      <c r="C147" s="179"/>
      <c r="D147" s="180"/>
      <c r="E147" s="180"/>
      <c r="F147" s="37"/>
      <c r="G147" s="362"/>
      <c r="H147" s="181"/>
      <c r="I147" s="181"/>
      <c r="J147" s="181"/>
      <c r="K147" s="181"/>
      <c r="L147" s="181"/>
      <c r="M147" s="181"/>
      <c r="N147" s="181"/>
      <c r="O147" s="181"/>
      <c r="P147" s="181">
        <v>0</v>
      </c>
      <c r="Q147" s="181"/>
      <c r="R147" s="181"/>
      <c r="S147" s="181"/>
      <c r="T147" s="148">
        <f t="shared" si="15"/>
        <v>0</v>
      </c>
      <c r="U147" s="148"/>
      <c r="V147" s="222"/>
      <c r="W147" s="222"/>
      <c r="X147" s="148"/>
      <c r="Y147" s="222"/>
      <c r="Z147" s="148"/>
      <c r="AA147" s="148"/>
      <c r="AB147" s="222"/>
      <c r="AC147" s="222"/>
      <c r="AD147" s="222"/>
      <c r="AE147" s="222"/>
      <c r="AF147" s="222"/>
      <c r="AG147" s="222"/>
      <c r="AH147" s="222"/>
      <c r="AI147" s="148"/>
      <c r="AJ147" s="222"/>
      <c r="AK147" s="148"/>
      <c r="AL147" s="222"/>
      <c r="AM147" s="222"/>
      <c r="AN147" s="148"/>
      <c r="AO147" s="222"/>
      <c r="AP147" s="148"/>
      <c r="AQ147" s="148"/>
      <c r="AR147" s="222"/>
      <c r="AS147" s="222"/>
      <c r="AT147" s="222"/>
      <c r="AU147" s="222"/>
      <c r="AV147" s="222"/>
      <c r="AW147" s="222"/>
      <c r="AX147" s="222"/>
      <c r="AY147" s="148"/>
      <c r="AZ147" s="222"/>
      <c r="BA147" s="2"/>
      <c r="BB147" s="2"/>
    </row>
    <row r="148" customFormat="1" ht="17.5" spans="1:52">
      <c r="A148" s="48">
        <f t="shared" ref="A148:A150" si="16">A146</f>
        <v>608</v>
      </c>
      <c r="B148" s="40"/>
      <c r="C148" s="31" t="s">
        <v>357</v>
      </c>
      <c r="D148" s="41" t="s">
        <v>120</v>
      </c>
      <c r="E148" s="42" t="s">
        <v>359</v>
      </c>
      <c r="F148" s="42" t="s">
        <v>360</v>
      </c>
      <c r="G148" s="363"/>
      <c r="H148" s="182"/>
      <c r="I148" s="182"/>
      <c r="J148" s="182"/>
      <c r="K148" s="182"/>
      <c r="L148" s="182"/>
      <c r="M148" s="182"/>
      <c r="N148" s="182"/>
      <c r="O148" s="182"/>
      <c r="P148" s="182">
        <v>0</v>
      </c>
      <c r="Q148" s="182"/>
      <c r="R148" s="182"/>
      <c r="S148" s="182"/>
      <c r="T148" s="234">
        <f t="shared" si="15"/>
        <v>0</v>
      </c>
      <c r="U148" s="234"/>
      <c r="V148" s="223"/>
      <c r="W148" s="223"/>
      <c r="X148" s="234"/>
      <c r="Y148" s="223"/>
      <c r="Z148" s="234"/>
      <c r="AA148" s="234"/>
      <c r="AB148" s="223"/>
      <c r="AC148" s="223"/>
      <c r="AD148" s="223"/>
      <c r="AE148" s="223"/>
      <c r="AF148" s="223"/>
      <c r="AG148" s="223"/>
      <c r="AH148" s="223"/>
      <c r="AI148" s="234"/>
      <c r="AJ148" s="223"/>
      <c r="AK148" s="234"/>
      <c r="AL148" s="223"/>
      <c r="AM148" s="223"/>
      <c r="AN148" s="234"/>
      <c r="AO148" s="223"/>
      <c r="AP148" s="234"/>
      <c r="AQ148" s="234"/>
      <c r="AR148" s="223"/>
      <c r="AS148" s="223"/>
      <c r="AT148" s="223"/>
      <c r="AU148" s="223"/>
      <c r="AV148" s="223"/>
      <c r="AW148" s="223"/>
      <c r="AX148" s="223"/>
      <c r="AY148" s="234"/>
      <c r="AZ148" s="223"/>
    </row>
    <row r="149" s="3" customFormat="1" ht="17.5" spans="1:54">
      <c r="A149" s="35"/>
      <c r="B149" s="176"/>
      <c r="C149" s="179"/>
      <c r="D149" s="180"/>
      <c r="E149" s="180"/>
      <c r="F149" s="37"/>
      <c r="G149" s="362"/>
      <c r="H149" s="181"/>
      <c r="I149" s="181"/>
      <c r="J149" s="181"/>
      <c r="K149" s="181"/>
      <c r="L149" s="181"/>
      <c r="M149" s="181"/>
      <c r="N149" s="181"/>
      <c r="O149" s="181"/>
      <c r="P149" s="181">
        <v>0</v>
      </c>
      <c r="Q149" s="181"/>
      <c r="R149" s="181"/>
      <c r="S149" s="181"/>
      <c r="T149" s="148">
        <f t="shared" si="15"/>
        <v>0</v>
      </c>
      <c r="U149" s="148"/>
      <c r="V149" s="222"/>
      <c r="W149" s="222"/>
      <c r="X149" s="148"/>
      <c r="Y149" s="222"/>
      <c r="Z149" s="148"/>
      <c r="AA149" s="148"/>
      <c r="AB149" s="222"/>
      <c r="AC149" s="222"/>
      <c r="AD149" s="222"/>
      <c r="AE149" s="222"/>
      <c r="AF149" s="222"/>
      <c r="AG149" s="222"/>
      <c r="AH149" s="222"/>
      <c r="AI149" s="148"/>
      <c r="AJ149" s="222"/>
      <c r="AK149" s="148"/>
      <c r="AL149" s="222"/>
      <c r="AM149" s="222"/>
      <c r="AN149" s="148"/>
      <c r="AO149" s="222"/>
      <c r="AP149" s="148"/>
      <c r="AQ149" s="148"/>
      <c r="AR149" s="222"/>
      <c r="AS149" s="222"/>
      <c r="AT149" s="222"/>
      <c r="AU149" s="222"/>
      <c r="AV149" s="222"/>
      <c r="AW149" s="222"/>
      <c r="AX149" s="222"/>
      <c r="AY149" s="148"/>
      <c r="AZ149" s="222"/>
      <c r="BA149" s="2"/>
      <c r="BB149" s="2"/>
    </row>
    <row r="150" customFormat="1" ht="17.5" spans="1:54">
      <c r="A150" s="48">
        <f t="shared" si="16"/>
        <v>608</v>
      </c>
      <c r="B150" s="40"/>
      <c r="C150" s="31" t="s">
        <v>357</v>
      </c>
      <c r="D150" s="41" t="s">
        <v>126</v>
      </c>
      <c r="E150" s="42" t="s">
        <v>361</v>
      </c>
      <c r="F150" s="42" t="s">
        <v>362</v>
      </c>
      <c r="G150" s="363"/>
      <c r="H150" s="182"/>
      <c r="I150" s="182"/>
      <c r="J150" s="182"/>
      <c r="K150" s="182"/>
      <c r="L150" s="182"/>
      <c r="M150" s="182"/>
      <c r="N150" s="182"/>
      <c r="O150" s="182"/>
      <c r="P150" s="182">
        <v>0</v>
      </c>
      <c r="Q150" s="182"/>
      <c r="R150" s="182"/>
      <c r="S150" s="182"/>
      <c r="T150" s="234">
        <f t="shared" si="15"/>
        <v>0</v>
      </c>
      <c r="U150" s="234"/>
      <c r="V150" s="223"/>
      <c r="W150" s="223"/>
      <c r="X150" s="234"/>
      <c r="Y150" s="223"/>
      <c r="Z150" s="234"/>
      <c r="AA150" s="234"/>
      <c r="AB150" s="223"/>
      <c r="AC150" s="223"/>
      <c r="AD150" s="223"/>
      <c r="AE150" s="223"/>
      <c r="AF150" s="223"/>
      <c r="AG150" s="223"/>
      <c r="AH150" s="223"/>
      <c r="AI150" s="234"/>
      <c r="AJ150" s="223"/>
      <c r="AK150" s="234"/>
      <c r="AL150" s="223"/>
      <c r="AM150" s="223"/>
      <c r="AN150" s="234"/>
      <c r="AO150" s="223"/>
      <c r="AP150" s="234"/>
      <c r="AQ150" s="234"/>
      <c r="AR150" s="223"/>
      <c r="AS150" s="223"/>
      <c r="AT150" s="223"/>
      <c r="AU150" s="223"/>
      <c r="AV150" s="223"/>
      <c r="AW150" s="223"/>
      <c r="AX150" s="223"/>
      <c r="AY150" s="234"/>
      <c r="AZ150" s="223"/>
      <c r="BA150" s="112"/>
      <c r="BB150" s="112"/>
    </row>
    <row r="151" customFormat="1" ht="17.5" spans="1:54">
      <c r="A151" s="31">
        <f>A146</f>
        <v>608</v>
      </c>
      <c r="B151" s="40" t="s">
        <v>363</v>
      </c>
      <c r="C151" s="31"/>
      <c r="D151" s="41"/>
      <c r="E151" s="42"/>
      <c r="F151" s="42"/>
      <c r="G151" s="363"/>
      <c r="H151" s="182">
        <v>0</v>
      </c>
      <c r="I151" s="182">
        <v>0</v>
      </c>
      <c r="J151" s="182">
        <v>0</v>
      </c>
      <c r="K151" s="182">
        <v>0</v>
      </c>
      <c r="L151" s="182">
        <v>0</v>
      </c>
      <c r="M151" s="182">
        <v>0</v>
      </c>
      <c r="N151" s="182">
        <v>0</v>
      </c>
      <c r="O151" s="182"/>
      <c r="P151" s="182">
        <v>0</v>
      </c>
      <c r="Q151" s="182">
        <f>R151+S151*2</f>
        <v>0</v>
      </c>
      <c r="R151" s="182">
        <v>0</v>
      </c>
      <c r="S151" s="182">
        <v>0</v>
      </c>
      <c r="T151" s="234">
        <f t="shared" si="15"/>
        <v>0</v>
      </c>
      <c r="U151" s="234">
        <v>50.2</v>
      </c>
      <c r="V151" s="223">
        <v>52</v>
      </c>
      <c r="W151" s="223">
        <v>40</v>
      </c>
      <c r="X151" s="234">
        <v>0</v>
      </c>
      <c r="Y151" s="223">
        <v>1000</v>
      </c>
      <c r="Z151" s="234">
        <v>50.2</v>
      </c>
      <c r="AA151" s="234">
        <v>9</v>
      </c>
      <c r="AB151" s="223">
        <v>49.75</v>
      </c>
      <c r="AC151" s="223">
        <v>48</v>
      </c>
      <c r="AD151" s="223">
        <v>57</v>
      </c>
      <c r="AE151" s="223">
        <v>0</v>
      </c>
      <c r="AF151" s="223">
        <v>30000</v>
      </c>
      <c r="AG151" s="223">
        <v>49.85</v>
      </c>
      <c r="AH151" s="223">
        <v>17</v>
      </c>
      <c r="AI151" s="234">
        <v>50.2</v>
      </c>
      <c r="AJ151" s="223">
        <v>49.85</v>
      </c>
      <c r="AK151" s="234">
        <v>50.2</v>
      </c>
      <c r="AL151" s="223">
        <v>52</v>
      </c>
      <c r="AM151" s="223">
        <v>40</v>
      </c>
      <c r="AN151" s="234">
        <v>0</v>
      </c>
      <c r="AO151" s="223">
        <v>1000</v>
      </c>
      <c r="AP151" s="234">
        <v>50.2</v>
      </c>
      <c r="AQ151" s="234">
        <v>9</v>
      </c>
      <c r="AR151" s="223">
        <v>49.75</v>
      </c>
      <c r="AS151" s="223">
        <v>48</v>
      </c>
      <c r="AT151" s="223">
        <v>57</v>
      </c>
      <c r="AU151" s="223">
        <v>0</v>
      </c>
      <c r="AV151" s="223">
        <v>30000</v>
      </c>
      <c r="AW151" s="223">
        <v>49.85</v>
      </c>
      <c r="AX151" s="223">
        <v>17</v>
      </c>
      <c r="AY151" s="234">
        <v>50.2</v>
      </c>
      <c r="AZ151" s="223">
        <v>49.85</v>
      </c>
      <c r="BA151" s="112">
        <v>51</v>
      </c>
      <c r="BB151" s="112">
        <v>49</v>
      </c>
    </row>
    <row r="152" s="3" customFormat="1" ht="17.5" spans="1:54">
      <c r="A152" s="34"/>
      <c r="B152" s="35"/>
      <c r="C152" s="34"/>
      <c r="D152" s="36"/>
      <c r="E152" s="37"/>
      <c r="F152" s="37"/>
      <c r="G152" s="362"/>
      <c r="H152" s="181">
        <v>1</v>
      </c>
      <c r="I152" s="181">
        <v>0</v>
      </c>
      <c r="J152" s="181">
        <v>1</v>
      </c>
      <c r="K152" s="181">
        <v>0</v>
      </c>
      <c r="L152" s="181">
        <v>0</v>
      </c>
      <c r="M152" s="181">
        <v>1</v>
      </c>
      <c r="N152" s="181">
        <v>0</v>
      </c>
      <c r="O152" s="181"/>
      <c r="P152" s="181">
        <v>0</v>
      </c>
      <c r="Q152" s="181">
        <f>R152+S152*2</f>
        <v>0</v>
      </c>
      <c r="R152" s="181">
        <v>0</v>
      </c>
      <c r="S152" s="181">
        <v>0</v>
      </c>
      <c r="T152" s="148">
        <f t="shared" si="15"/>
        <v>37</v>
      </c>
      <c r="U152" s="148">
        <v>50.2</v>
      </c>
      <c r="V152" s="222">
        <v>51.5</v>
      </c>
      <c r="W152" s="405">
        <v>0.4</v>
      </c>
      <c r="X152" s="148">
        <v>0</v>
      </c>
      <c r="Y152" s="148">
        <v>0</v>
      </c>
      <c r="Z152" s="148">
        <v>50.2</v>
      </c>
      <c r="AA152" s="148">
        <v>10</v>
      </c>
      <c r="AB152" s="222">
        <v>49.75</v>
      </c>
      <c r="AC152" s="222">
        <v>48</v>
      </c>
      <c r="AD152" s="222">
        <v>57</v>
      </c>
      <c r="AE152" s="222">
        <v>0</v>
      </c>
      <c r="AF152" s="222">
        <v>30000</v>
      </c>
      <c r="AG152" s="222">
        <v>49.85</v>
      </c>
      <c r="AH152" s="222">
        <v>17</v>
      </c>
      <c r="AI152" s="148">
        <v>50.2</v>
      </c>
      <c r="AJ152" s="222">
        <v>49.85</v>
      </c>
      <c r="AK152" s="148">
        <v>50.2</v>
      </c>
      <c r="AL152" s="222">
        <v>51.5</v>
      </c>
      <c r="AM152" s="222">
        <v>4</v>
      </c>
      <c r="AN152" s="148">
        <v>0</v>
      </c>
      <c r="AO152" s="148">
        <v>0</v>
      </c>
      <c r="AP152" s="148">
        <v>50.2</v>
      </c>
      <c r="AQ152" s="148">
        <v>10</v>
      </c>
      <c r="AR152" s="222">
        <v>49.75</v>
      </c>
      <c r="AS152" s="222">
        <v>48</v>
      </c>
      <c r="AT152" s="222">
        <v>57</v>
      </c>
      <c r="AU152" s="222">
        <v>0</v>
      </c>
      <c r="AV152" s="222">
        <v>30000</v>
      </c>
      <c r="AW152" s="222">
        <v>49.85</v>
      </c>
      <c r="AX152" s="222">
        <v>17</v>
      </c>
      <c r="AY152" s="148">
        <v>50.2</v>
      </c>
      <c r="AZ152" s="222">
        <v>49.85</v>
      </c>
      <c r="BA152" s="2"/>
      <c r="BB152" s="2"/>
    </row>
    <row r="153" customFormat="1" ht="17.5" spans="1:54">
      <c r="A153" s="31">
        <f t="shared" ref="A153:A157" si="17">A151</f>
        <v>608</v>
      </c>
      <c r="B153" s="40" t="s">
        <v>364</v>
      </c>
      <c r="C153" s="31" t="s">
        <v>365</v>
      </c>
      <c r="D153" s="41" t="s">
        <v>109</v>
      </c>
      <c r="E153" s="42" t="s">
        <v>366</v>
      </c>
      <c r="F153" s="42" t="s">
        <v>365</v>
      </c>
      <c r="G153" s="363"/>
      <c r="H153" s="182">
        <v>1</v>
      </c>
      <c r="I153" s="182">
        <v>0</v>
      </c>
      <c r="J153" s="182">
        <v>1</v>
      </c>
      <c r="K153" s="182">
        <v>0</v>
      </c>
      <c r="L153" s="182">
        <v>0</v>
      </c>
      <c r="M153" s="182">
        <v>1</v>
      </c>
      <c r="N153" s="182">
        <v>0</v>
      </c>
      <c r="O153" s="182"/>
      <c r="P153" s="182">
        <v>0</v>
      </c>
      <c r="Q153" s="182">
        <f>R153+S153*2</f>
        <v>0</v>
      </c>
      <c r="R153" s="182">
        <v>0</v>
      </c>
      <c r="S153" s="182">
        <v>0</v>
      </c>
      <c r="T153" s="234">
        <f t="shared" si="15"/>
        <v>37</v>
      </c>
      <c r="U153" s="195">
        <v>50.2</v>
      </c>
      <c r="V153" s="195">
        <v>51.5</v>
      </c>
      <c r="W153" s="195">
        <v>40</v>
      </c>
      <c r="X153" s="195">
        <v>0</v>
      </c>
      <c r="Y153" s="195">
        <v>0</v>
      </c>
      <c r="Z153" s="195">
        <v>50.2</v>
      </c>
      <c r="AA153" s="195">
        <v>10</v>
      </c>
      <c r="AB153" s="223">
        <v>49.75</v>
      </c>
      <c r="AC153" s="223">
        <v>48</v>
      </c>
      <c r="AD153" s="223">
        <v>57</v>
      </c>
      <c r="AE153" s="223">
        <v>0</v>
      </c>
      <c r="AF153" s="223">
        <v>30000</v>
      </c>
      <c r="AG153" s="223">
        <v>49.85</v>
      </c>
      <c r="AH153" s="223">
        <v>17</v>
      </c>
      <c r="AI153" s="234">
        <v>50.2</v>
      </c>
      <c r="AJ153" s="223">
        <v>49.85</v>
      </c>
      <c r="AK153" s="195">
        <v>50.2</v>
      </c>
      <c r="AL153" s="195">
        <v>51.5</v>
      </c>
      <c r="AM153" s="195">
        <v>4</v>
      </c>
      <c r="AN153" s="195">
        <v>0</v>
      </c>
      <c r="AO153" s="195">
        <v>0</v>
      </c>
      <c r="AP153" s="195">
        <v>50.2</v>
      </c>
      <c r="AQ153" s="195">
        <v>10</v>
      </c>
      <c r="AR153" s="223">
        <v>49.75</v>
      </c>
      <c r="AS153" s="223">
        <v>48</v>
      </c>
      <c r="AT153" s="223">
        <v>57</v>
      </c>
      <c r="AU153" s="223">
        <v>0</v>
      </c>
      <c r="AV153" s="223">
        <v>30000</v>
      </c>
      <c r="AW153" s="223">
        <v>49.85</v>
      </c>
      <c r="AX153" s="223">
        <v>17</v>
      </c>
      <c r="AY153" s="234">
        <v>50.2</v>
      </c>
      <c r="AZ153" s="223">
        <v>49.85</v>
      </c>
      <c r="BA153" s="112">
        <v>51</v>
      </c>
      <c r="BB153" s="112">
        <v>49</v>
      </c>
    </row>
    <row r="154" s="2" customFormat="1" ht="17.5" spans="1:52">
      <c r="A154" s="49"/>
      <c r="B154" s="35"/>
      <c r="C154" s="39"/>
      <c r="D154" s="36"/>
      <c r="E154" s="37" t="s">
        <v>413</v>
      </c>
      <c r="F154" s="37" t="s">
        <v>368</v>
      </c>
      <c r="G154" s="362"/>
      <c r="H154" s="181">
        <v>0</v>
      </c>
      <c r="I154" s="181">
        <v>0</v>
      </c>
      <c r="J154" s="181">
        <v>0</v>
      </c>
      <c r="K154" s="181">
        <v>0</v>
      </c>
      <c r="L154" s="181">
        <v>0</v>
      </c>
      <c r="M154" s="181">
        <v>0</v>
      </c>
      <c r="N154" s="181">
        <v>0</v>
      </c>
      <c r="O154" s="181"/>
      <c r="P154" s="181">
        <v>0</v>
      </c>
      <c r="Q154" s="181">
        <v>0</v>
      </c>
      <c r="R154" s="181">
        <v>0</v>
      </c>
      <c r="S154" s="181">
        <v>0</v>
      </c>
      <c r="T154" s="148">
        <f t="shared" si="15"/>
        <v>0</v>
      </c>
      <c r="U154" s="247" t="s">
        <v>181</v>
      </c>
      <c r="V154" s="247" t="s">
        <v>181</v>
      </c>
      <c r="W154" s="247" t="s">
        <v>181</v>
      </c>
      <c r="X154" s="247" t="s">
        <v>181</v>
      </c>
      <c r="Y154" s="247" t="s">
        <v>181</v>
      </c>
      <c r="Z154" s="247" t="s">
        <v>181</v>
      </c>
      <c r="AA154" s="247" t="s">
        <v>181</v>
      </c>
      <c r="AB154" s="247" t="s">
        <v>181</v>
      </c>
      <c r="AC154" s="247" t="s">
        <v>181</v>
      </c>
      <c r="AD154" s="247" t="s">
        <v>181</v>
      </c>
      <c r="AE154" s="247" t="s">
        <v>181</v>
      </c>
      <c r="AF154" s="247" t="s">
        <v>181</v>
      </c>
      <c r="AG154" s="247" t="s">
        <v>181</v>
      </c>
      <c r="AH154" s="247" t="s">
        <v>181</v>
      </c>
      <c r="AI154" s="247" t="s">
        <v>181</v>
      </c>
      <c r="AJ154" s="247" t="s">
        <v>181</v>
      </c>
      <c r="AK154" s="247" t="s">
        <v>181</v>
      </c>
      <c r="AL154" s="247" t="s">
        <v>181</v>
      </c>
      <c r="AM154" s="247" t="s">
        <v>181</v>
      </c>
      <c r="AN154" s="247" t="s">
        <v>181</v>
      </c>
      <c r="AO154" s="247" t="s">
        <v>181</v>
      </c>
      <c r="AP154" s="247" t="s">
        <v>181</v>
      </c>
      <c r="AQ154" s="247" t="s">
        <v>181</v>
      </c>
      <c r="AR154" s="247" t="s">
        <v>181</v>
      </c>
      <c r="AS154" s="247" t="s">
        <v>181</v>
      </c>
      <c r="AT154" s="247" t="s">
        <v>181</v>
      </c>
      <c r="AU154" s="247" t="s">
        <v>181</v>
      </c>
      <c r="AV154" s="247" t="s">
        <v>181</v>
      </c>
      <c r="AW154" s="247" t="s">
        <v>181</v>
      </c>
      <c r="AX154" s="247" t="s">
        <v>181</v>
      </c>
      <c r="AY154" s="247" t="s">
        <v>181</v>
      </c>
      <c r="AZ154" s="247" t="s">
        <v>181</v>
      </c>
    </row>
    <row r="155" customFormat="1" ht="17.5" spans="1:54">
      <c r="A155" s="31">
        <f t="shared" si="17"/>
        <v>608</v>
      </c>
      <c r="B155" s="113" t="s">
        <v>369</v>
      </c>
      <c r="C155" s="42" t="s">
        <v>370</v>
      </c>
      <c r="D155" s="42" t="s">
        <v>109</v>
      </c>
      <c r="E155" s="408" t="s">
        <v>413</v>
      </c>
      <c r="F155" s="408" t="s">
        <v>368</v>
      </c>
      <c r="G155" s="363"/>
      <c r="H155" s="182">
        <v>0</v>
      </c>
      <c r="I155" s="182">
        <v>0</v>
      </c>
      <c r="J155" s="182">
        <v>0</v>
      </c>
      <c r="K155" s="182">
        <v>0</v>
      </c>
      <c r="L155" s="182">
        <v>0</v>
      </c>
      <c r="M155" s="182">
        <v>0</v>
      </c>
      <c r="N155" s="182">
        <v>0</v>
      </c>
      <c r="O155" s="182"/>
      <c r="P155" s="182">
        <v>0</v>
      </c>
      <c r="Q155" s="182">
        <f>R155+S155*2</f>
        <v>0</v>
      </c>
      <c r="R155" s="182">
        <v>0</v>
      </c>
      <c r="S155" s="182">
        <v>0</v>
      </c>
      <c r="T155" s="234">
        <f t="shared" si="15"/>
        <v>0</v>
      </c>
      <c r="U155" s="234">
        <v>50.2</v>
      </c>
      <c r="V155" s="223">
        <v>52</v>
      </c>
      <c r="W155" s="223">
        <v>40</v>
      </c>
      <c r="X155" s="234">
        <v>0</v>
      </c>
      <c r="Y155" s="223">
        <v>1000</v>
      </c>
      <c r="Z155" s="234">
        <v>50.2</v>
      </c>
      <c r="AA155" s="234">
        <v>9</v>
      </c>
      <c r="AB155" s="223">
        <v>49.75</v>
      </c>
      <c r="AC155" s="223">
        <v>48</v>
      </c>
      <c r="AD155" s="223">
        <v>57</v>
      </c>
      <c r="AE155" s="223">
        <v>0</v>
      </c>
      <c r="AF155" s="223">
        <v>30000</v>
      </c>
      <c r="AG155" s="223">
        <v>49.85</v>
      </c>
      <c r="AH155" s="223">
        <v>17</v>
      </c>
      <c r="AI155" s="234">
        <v>50.2</v>
      </c>
      <c r="AJ155" s="223">
        <v>49.85</v>
      </c>
      <c r="AK155" s="234">
        <v>50.2</v>
      </c>
      <c r="AL155" s="223">
        <v>52</v>
      </c>
      <c r="AM155" s="223">
        <v>40</v>
      </c>
      <c r="AN155" s="234">
        <v>0</v>
      </c>
      <c r="AO155" s="223">
        <v>1000</v>
      </c>
      <c r="AP155" s="234">
        <v>50.2</v>
      </c>
      <c r="AQ155" s="234">
        <v>9</v>
      </c>
      <c r="AR155" s="223">
        <v>49.75</v>
      </c>
      <c r="AS155" s="223">
        <v>48</v>
      </c>
      <c r="AT155" s="223">
        <v>57</v>
      </c>
      <c r="AU155" s="223">
        <v>0</v>
      </c>
      <c r="AV155" s="223">
        <v>30000</v>
      </c>
      <c r="AW155" s="223">
        <v>49.85</v>
      </c>
      <c r="AX155" s="223">
        <v>17</v>
      </c>
      <c r="AY155" s="234">
        <v>50.2</v>
      </c>
      <c r="AZ155" s="223">
        <v>49.85</v>
      </c>
      <c r="BA155" s="112">
        <v>51</v>
      </c>
      <c r="BB155" s="112">
        <v>49</v>
      </c>
    </row>
    <row r="156" s="3" customFormat="1" ht="17.5" spans="1:52">
      <c r="A156" s="117"/>
      <c r="B156" s="35"/>
      <c r="C156" s="37"/>
      <c r="D156" s="36"/>
      <c r="E156" s="37"/>
      <c r="F156" s="37"/>
      <c r="G156" s="362"/>
      <c r="H156" s="181"/>
      <c r="I156" s="181"/>
      <c r="J156" s="181"/>
      <c r="K156" s="181"/>
      <c r="L156" s="181"/>
      <c r="M156" s="181"/>
      <c r="N156" s="181"/>
      <c r="O156" s="181"/>
      <c r="P156" s="181">
        <v>0</v>
      </c>
      <c r="Q156" s="181"/>
      <c r="R156" s="181"/>
      <c r="S156" s="181"/>
      <c r="T156" s="148">
        <f t="shared" si="15"/>
        <v>0</v>
      </c>
      <c r="U156" s="148"/>
      <c r="V156" s="222"/>
      <c r="W156" s="222"/>
      <c r="X156" s="148"/>
      <c r="Y156" s="222"/>
      <c r="Z156" s="148"/>
      <c r="AA156" s="148"/>
      <c r="AB156" s="222"/>
      <c r="AC156" s="222"/>
      <c r="AD156" s="222"/>
      <c r="AE156" s="222"/>
      <c r="AF156" s="222"/>
      <c r="AG156" s="222"/>
      <c r="AH156" s="222"/>
      <c r="AI156" s="148"/>
      <c r="AJ156" s="222"/>
      <c r="AK156" s="148"/>
      <c r="AL156" s="222"/>
      <c r="AM156" s="222"/>
      <c r="AN156" s="148"/>
      <c r="AO156" s="222"/>
      <c r="AP156" s="148"/>
      <c r="AQ156" s="148"/>
      <c r="AR156" s="222"/>
      <c r="AS156" s="222"/>
      <c r="AT156" s="222"/>
      <c r="AU156" s="222"/>
      <c r="AV156" s="222"/>
      <c r="AW156" s="222"/>
      <c r="AX156" s="222"/>
      <c r="AY156" s="148"/>
      <c r="AZ156" s="222"/>
    </row>
    <row r="157" customFormat="1" ht="17.5" spans="1:52">
      <c r="A157" s="118">
        <f t="shared" si="17"/>
        <v>608</v>
      </c>
      <c r="B157" s="113"/>
      <c r="C157" s="9" t="s">
        <v>370</v>
      </c>
      <c r="D157" s="114" t="s">
        <v>120</v>
      </c>
      <c r="E157" s="115" t="s">
        <v>372</v>
      </c>
      <c r="F157" s="115" t="s">
        <v>373</v>
      </c>
      <c r="G157" s="363"/>
      <c r="H157" s="182"/>
      <c r="I157" s="182"/>
      <c r="J157" s="182"/>
      <c r="K157" s="182"/>
      <c r="L157" s="182"/>
      <c r="M157" s="182"/>
      <c r="N157" s="182"/>
      <c r="O157" s="182"/>
      <c r="P157" s="182">
        <v>0</v>
      </c>
      <c r="Q157" s="182"/>
      <c r="R157" s="182"/>
      <c r="S157" s="182"/>
      <c r="T157" s="234">
        <f t="shared" si="15"/>
        <v>0</v>
      </c>
      <c r="U157" s="234"/>
      <c r="V157" s="223"/>
      <c r="W157" s="223"/>
      <c r="X157" s="234"/>
      <c r="Y157" s="223"/>
      <c r="Z157" s="234"/>
      <c r="AA157" s="234"/>
      <c r="AB157" s="223"/>
      <c r="AC157" s="223"/>
      <c r="AD157" s="223"/>
      <c r="AE157" s="223"/>
      <c r="AF157" s="223"/>
      <c r="AG157" s="223"/>
      <c r="AH157" s="223"/>
      <c r="AI157" s="234"/>
      <c r="AJ157" s="223"/>
      <c r="AK157" s="234"/>
      <c r="AL157" s="223"/>
      <c r="AM157" s="223"/>
      <c r="AN157" s="234"/>
      <c r="AO157" s="223"/>
      <c r="AP157" s="234"/>
      <c r="AQ157" s="234"/>
      <c r="AR157" s="223"/>
      <c r="AS157" s="223"/>
      <c r="AT157" s="223"/>
      <c r="AU157" s="223"/>
      <c r="AV157" s="223"/>
      <c r="AW157" s="223"/>
      <c r="AX157" s="223"/>
      <c r="AY157" s="234"/>
      <c r="AZ157" s="223"/>
    </row>
    <row r="158" s="3" customFormat="1" ht="17.5" spans="1:52">
      <c r="A158" s="117"/>
      <c r="B158" s="35"/>
      <c r="C158" s="37"/>
      <c r="D158" s="36"/>
      <c r="E158" s="37"/>
      <c r="F158" s="37"/>
      <c r="G158" s="362"/>
      <c r="H158" s="181"/>
      <c r="I158" s="181"/>
      <c r="J158" s="181"/>
      <c r="K158" s="181"/>
      <c r="L158" s="181"/>
      <c r="M158" s="181"/>
      <c r="N158" s="181"/>
      <c r="O158" s="181"/>
      <c r="P158" s="181">
        <v>0</v>
      </c>
      <c r="Q158" s="181"/>
      <c r="R158" s="181"/>
      <c r="S158" s="181"/>
      <c r="T158" s="148">
        <f t="shared" si="15"/>
        <v>0</v>
      </c>
      <c r="U158" s="148"/>
      <c r="V158" s="222"/>
      <c r="W158" s="222"/>
      <c r="X158" s="148"/>
      <c r="Y158" s="222"/>
      <c r="Z158" s="148"/>
      <c r="AA158" s="148"/>
      <c r="AB158" s="222"/>
      <c r="AC158" s="222"/>
      <c r="AD158" s="222"/>
      <c r="AE158" s="222"/>
      <c r="AF158" s="222"/>
      <c r="AG158" s="222"/>
      <c r="AH158" s="222"/>
      <c r="AI158" s="148"/>
      <c r="AJ158" s="222"/>
      <c r="AK158" s="148"/>
      <c r="AL158" s="222"/>
      <c r="AM158" s="222"/>
      <c r="AN158" s="148"/>
      <c r="AO158" s="222"/>
      <c r="AP158" s="148"/>
      <c r="AQ158" s="148"/>
      <c r="AR158" s="222"/>
      <c r="AS158" s="222"/>
      <c r="AT158" s="222"/>
      <c r="AU158" s="222"/>
      <c r="AV158" s="222"/>
      <c r="AW158" s="222"/>
      <c r="AX158" s="222"/>
      <c r="AY158" s="148"/>
      <c r="AZ158" s="222"/>
    </row>
    <row r="159" customFormat="1" ht="17.5" spans="1:54">
      <c r="A159" s="118">
        <f>A157</f>
        <v>608</v>
      </c>
      <c r="B159" s="113"/>
      <c r="C159" s="9" t="s">
        <v>370</v>
      </c>
      <c r="D159" s="114" t="s">
        <v>126</v>
      </c>
      <c r="E159" s="115" t="s">
        <v>374</v>
      </c>
      <c r="F159" s="115" t="s">
        <v>375</v>
      </c>
      <c r="G159" s="363"/>
      <c r="H159" s="182"/>
      <c r="I159" s="182"/>
      <c r="J159" s="182"/>
      <c r="K159" s="182"/>
      <c r="L159" s="182"/>
      <c r="M159" s="182"/>
      <c r="N159" s="182"/>
      <c r="O159" s="182"/>
      <c r="P159" s="182">
        <v>0</v>
      </c>
      <c r="Q159" s="182"/>
      <c r="R159" s="182"/>
      <c r="S159" s="182"/>
      <c r="T159" s="234">
        <f t="shared" si="15"/>
        <v>0</v>
      </c>
      <c r="U159" s="234"/>
      <c r="V159" s="223"/>
      <c r="W159" s="223"/>
      <c r="X159" s="234"/>
      <c r="Y159" s="223"/>
      <c r="Z159" s="234"/>
      <c r="AA159" s="234"/>
      <c r="AB159" s="223"/>
      <c r="AC159" s="223"/>
      <c r="AD159" s="223"/>
      <c r="AE159" s="223"/>
      <c r="AF159" s="223"/>
      <c r="AG159" s="223"/>
      <c r="AH159" s="223"/>
      <c r="AI159" s="234"/>
      <c r="AJ159" s="223"/>
      <c r="AK159" s="234"/>
      <c r="AL159" s="223"/>
      <c r="AM159" s="223"/>
      <c r="AN159" s="234"/>
      <c r="AO159" s="223"/>
      <c r="AP159" s="234"/>
      <c r="AQ159" s="234"/>
      <c r="AR159" s="223"/>
      <c r="AS159" s="223"/>
      <c r="AT159" s="223"/>
      <c r="AU159" s="223"/>
      <c r="AV159" s="223"/>
      <c r="AW159" s="223"/>
      <c r="AX159" s="223"/>
      <c r="AY159" s="234"/>
      <c r="AZ159" s="223"/>
      <c r="BA159" s="112"/>
      <c r="BB159" s="112"/>
    </row>
    <row r="160" s="3" customFormat="1" ht="17.5" spans="1:54">
      <c r="A160" s="117"/>
      <c r="B160" s="35"/>
      <c r="C160" s="37"/>
      <c r="D160" s="36"/>
      <c r="E160" s="37" t="s">
        <v>376</v>
      </c>
      <c r="F160" s="37" t="s">
        <v>703</v>
      </c>
      <c r="G160" s="362"/>
      <c r="H160" s="181">
        <v>1</v>
      </c>
      <c r="I160" s="181">
        <v>1</v>
      </c>
      <c r="J160" s="181">
        <v>1</v>
      </c>
      <c r="K160" s="181">
        <v>1</v>
      </c>
      <c r="L160" s="181">
        <v>0</v>
      </c>
      <c r="M160" s="181">
        <v>1</v>
      </c>
      <c r="N160" s="181"/>
      <c r="O160" s="181"/>
      <c r="P160" s="181">
        <v>1</v>
      </c>
      <c r="Q160" s="181">
        <v>0</v>
      </c>
      <c r="R160" s="181"/>
      <c r="S160" s="181"/>
      <c r="T160" s="148"/>
      <c r="U160" s="148">
        <v>50.05</v>
      </c>
      <c r="V160" s="222">
        <v>52</v>
      </c>
      <c r="W160" s="222">
        <v>40</v>
      </c>
      <c r="X160" s="148">
        <v>0</v>
      </c>
      <c r="Y160" s="222">
        <v>0</v>
      </c>
      <c r="Z160" s="148" t="s">
        <v>1187</v>
      </c>
      <c r="AA160" s="148" t="s">
        <v>449</v>
      </c>
      <c r="AB160" s="222">
        <v>49.9</v>
      </c>
      <c r="AC160" s="222">
        <v>47.5</v>
      </c>
      <c r="AD160" s="222">
        <v>40</v>
      </c>
      <c r="AE160" s="222">
        <v>0</v>
      </c>
      <c r="AF160" s="222">
        <v>0</v>
      </c>
      <c r="AG160" s="222" t="s">
        <v>1188</v>
      </c>
      <c r="AH160" s="148" t="s">
        <v>449</v>
      </c>
      <c r="AI160" s="148" t="s">
        <v>1187</v>
      </c>
      <c r="AJ160" s="222" t="s">
        <v>1188</v>
      </c>
      <c r="AK160" s="148"/>
      <c r="AL160" s="222"/>
      <c r="AM160" s="222"/>
      <c r="AN160" s="148"/>
      <c r="AO160" s="222"/>
      <c r="AP160" s="148"/>
      <c r="AQ160" s="148"/>
      <c r="AR160" s="222"/>
      <c r="AS160" s="222"/>
      <c r="AT160" s="222"/>
      <c r="AU160" s="222"/>
      <c r="AV160" s="222"/>
      <c r="AW160" s="222"/>
      <c r="AX160" s="222"/>
      <c r="AY160" s="148"/>
      <c r="AZ160" s="222"/>
      <c r="BA160" s="411"/>
      <c r="BB160" s="411"/>
    </row>
    <row r="161" s="16" customFormat="1" ht="17.5" spans="1:54">
      <c r="A161" s="118">
        <f>A159</f>
        <v>608</v>
      </c>
      <c r="B161" s="40" t="s">
        <v>369</v>
      </c>
      <c r="C161" s="42" t="s">
        <v>370</v>
      </c>
      <c r="D161" s="114" t="s">
        <v>129</v>
      </c>
      <c r="E161" s="69" t="s">
        <v>376</v>
      </c>
      <c r="F161" s="42" t="s">
        <v>382</v>
      </c>
      <c r="G161" s="1"/>
      <c r="H161" s="182">
        <v>1</v>
      </c>
      <c r="I161" s="182">
        <v>1</v>
      </c>
      <c r="J161" s="182">
        <v>1</v>
      </c>
      <c r="K161" s="182">
        <v>1</v>
      </c>
      <c r="L161" s="182">
        <v>0</v>
      </c>
      <c r="M161" s="182">
        <v>1</v>
      </c>
      <c r="N161" s="182">
        <v>0</v>
      </c>
      <c r="O161" s="182"/>
      <c r="P161" s="182">
        <v>1</v>
      </c>
      <c r="Q161" s="182">
        <v>0</v>
      </c>
      <c r="R161" s="182">
        <v>0</v>
      </c>
      <c r="S161" s="182">
        <v>0</v>
      </c>
      <c r="T161" s="182">
        <f>H161+I161*2+J161*4+K161*8+L161*16+M161*32+N161*64+O161*128+P161*256+R161*4096+S161*8192</f>
        <v>303</v>
      </c>
      <c r="U161" s="195">
        <v>50.05</v>
      </c>
      <c r="V161" s="171">
        <v>52</v>
      </c>
      <c r="W161" s="171">
        <v>40</v>
      </c>
      <c r="X161" s="195">
        <v>0</v>
      </c>
      <c r="Y161" s="171">
        <v>0</v>
      </c>
      <c r="Z161" s="195">
        <v>50.05</v>
      </c>
      <c r="AA161" s="195">
        <v>9</v>
      </c>
      <c r="AB161" s="171">
        <v>49.9</v>
      </c>
      <c r="AC161" s="171">
        <v>47.5</v>
      </c>
      <c r="AD161" s="171">
        <v>40</v>
      </c>
      <c r="AE161" s="171">
        <v>0</v>
      </c>
      <c r="AF161" s="171">
        <v>0</v>
      </c>
      <c r="AG161" s="171">
        <v>49.95</v>
      </c>
      <c r="AH161" s="195">
        <v>9</v>
      </c>
      <c r="AI161" s="195">
        <v>50.05</v>
      </c>
      <c r="AJ161" s="171">
        <v>49.95</v>
      </c>
      <c r="AK161" s="195">
        <v>50.2</v>
      </c>
      <c r="AL161" s="171">
        <v>52</v>
      </c>
      <c r="AM161" s="171">
        <v>40</v>
      </c>
      <c r="AN161" s="195">
        <v>0</v>
      </c>
      <c r="AO161" s="171">
        <v>1000</v>
      </c>
      <c r="AP161" s="195">
        <v>50.2</v>
      </c>
      <c r="AQ161" s="195">
        <v>9</v>
      </c>
      <c r="AR161" s="171">
        <v>49.75</v>
      </c>
      <c r="AS161" s="171">
        <v>48</v>
      </c>
      <c r="AT161" s="171">
        <v>57</v>
      </c>
      <c r="AU161" s="171">
        <v>0</v>
      </c>
      <c r="AV161" s="171">
        <v>30000</v>
      </c>
      <c r="AW161" s="171">
        <v>49.85</v>
      </c>
      <c r="AX161" s="171">
        <v>17</v>
      </c>
      <c r="AY161" s="195">
        <v>50.2</v>
      </c>
      <c r="AZ161" s="171">
        <v>49.85</v>
      </c>
      <c r="BA161" s="171">
        <v>51</v>
      </c>
      <c r="BB161" s="171">
        <v>49</v>
      </c>
    </row>
    <row r="162" s="2" customFormat="1" ht="17.5" spans="1:54">
      <c r="A162" s="49"/>
      <c r="B162" s="35"/>
      <c r="C162" s="39"/>
      <c r="D162" s="36"/>
      <c r="E162" s="37" t="s">
        <v>383</v>
      </c>
      <c r="F162" s="37" t="s">
        <v>384</v>
      </c>
      <c r="G162" s="362"/>
      <c r="H162" s="181">
        <v>1</v>
      </c>
      <c r="I162" s="181">
        <v>0</v>
      </c>
      <c r="J162" s="181">
        <v>0</v>
      </c>
      <c r="K162" s="181">
        <v>0</v>
      </c>
      <c r="L162" s="181">
        <v>0</v>
      </c>
      <c r="M162" s="181">
        <v>1</v>
      </c>
      <c r="N162" s="181">
        <v>0</v>
      </c>
      <c r="O162" s="181"/>
      <c r="P162" s="181">
        <v>0</v>
      </c>
      <c r="Q162" s="181">
        <v>0</v>
      </c>
      <c r="R162" s="181">
        <v>0</v>
      </c>
      <c r="S162" s="181">
        <v>0</v>
      </c>
      <c r="T162" s="148">
        <f>H162+I162*2+J162*4+K162*8+L162*16+M162*32+N162*64+O162*128+P162*256+R162*4096+S162*8192</f>
        <v>33</v>
      </c>
      <c r="U162" s="148">
        <v>61</v>
      </c>
      <c r="V162" s="247" t="s">
        <v>181</v>
      </c>
      <c r="W162" s="222">
        <v>75</v>
      </c>
      <c r="X162" s="302" t="s">
        <v>181</v>
      </c>
      <c r="Y162" s="247" t="s">
        <v>181</v>
      </c>
      <c r="Z162" s="302" t="s">
        <v>181</v>
      </c>
      <c r="AA162" s="302" t="s">
        <v>181</v>
      </c>
      <c r="AB162" s="247" t="s">
        <v>181</v>
      </c>
      <c r="AC162" s="247" t="s">
        <v>181</v>
      </c>
      <c r="AD162" s="247" t="s">
        <v>181</v>
      </c>
      <c r="AE162" s="247" t="s">
        <v>181</v>
      </c>
      <c r="AF162" s="247" t="s">
        <v>181</v>
      </c>
      <c r="AG162" s="247" t="s">
        <v>181</v>
      </c>
      <c r="AH162" s="247" t="s">
        <v>181</v>
      </c>
      <c r="AI162" s="247" t="s">
        <v>181</v>
      </c>
      <c r="AJ162" s="247" t="s">
        <v>181</v>
      </c>
      <c r="AK162" s="148">
        <v>61</v>
      </c>
      <c r="AL162" s="247" t="s">
        <v>181</v>
      </c>
      <c r="AM162" s="222">
        <v>75</v>
      </c>
      <c r="AN162" s="302" t="s">
        <v>181</v>
      </c>
      <c r="AO162" s="247" t="s">
        <v>181</v>
      </c>
      <c r="AP162" s="302" t="s">
        <v>181</v>
      </c>
      <c r="AQ162" s="302" t="s">
        <v>181</v>
      </c>
      <c r="AR162" s="247" t="s">
        <v>181</v>
      </c>
      <c r="AS162" s="247" t="s">
        <v>181</v>
      </c>
      <c r="AT162" s="247" t="s">
        <v>181</v>
      </c>
      <c r="AU162" s="247" t="s">
        <v>181</v>
      </c>
      <c r="AV162" s="247" t="s">
        <v>181</v>
      </c>
      <c r="AW162" s="247" t="s">
        <v>181</v>
      </c>
      <c r="AX162" s="247" t="s">
        <v>181</v>
      </c>
      <c r="AY162" s="247" t="s">
        <v>181</v>
      </c>
      <c r="AZ162" s="247" t="s">
        <v>181</v>
      </c>
      <c r="BA162" s="3"/>
      <c r="BB162" s="3"/>
    </row>
    <row r="163" customFormat="1" ht="17.5" spans="1:54">
      <c r="A163" s="31">
        <f>A155</f>
        <v>608</v>
      </c>
      <c r="B163" s="113" t="s">
        <v>385</v>
      </c>
      <c r="C163" s="31" t="s">
        <v>384</v>
      </c>
      <c r="D163" s="41" t="s">
        <v>109</v>
      </c>
      <c r="E163" s="42" t="s">
        <v>383</v>
      </c>
      <c r="F163" s="42" t="s">
        <v>384</v>
      </c>
      <c r="G163" s="363"/>
      <c r="H163" s="182">
        <v>1</v>
      </c>
      <c r="I163" s="182">
        <v>0</v>
      </c>
      <c r="J163" s="182">
        <v>0</v>
      </c>
      <c r="K163" s="182">
        <v>0</v>
      </c>
      <c r="L163" s="182">
        <v>0</v>
      </c>
      <c r="M163" s="182">
        <v>1</v>
      </c>
      <c r="N163" s="182">
        <v>0</v>
      </c>
      <c r="O163" s="182"/>
      <c r="P163" s="182">
        <v>0</v>
      </c>
      <c r="Q163" s="182">
        <f>R163+S163*2</f>
        <v>0</v>
      </c>
      <c r="R163" s="182">
        <v>0</v>
      </c>
      <c r="S163" s="182">
        <v>0</v>
      </c>
      <c r="T163" s="234">
        <f>H163+I163*2+J163*4+K163*8+L163*16+M163*32+N163*64+O163*128+P163*256+R163*4096+S163*8192</f>
        <v>33</v>
      </c>
      <c r="U163" s="234">
        <v>61</v>
      </c>
      <c r="V163" s="223">
        <v>52</v>
      </c>
      <c r="W163" s="223">
        <v>75</v>
      </c>
      <c r="X163" s="234">
        <v>0</v>
      </c>
      <c r="Y163" s="223">
        <v>1000</v>
      </c>
      <c r="Z163" s="234">
        <v>61</v>
      </c>
      <c r="AA163" s="234">
        <v>9</v>
      </c>
      <c r="AB163" s="223">
        <v>49.75</v>
      </c>
      <c r="AC163" s="223">
        <v>48</v>
      </c>
      <c r="AD163" s="223">
        <v>57</v>
      </c>
      <c r="AE163" s="223">
        <v>0</v>
      </c>
      <c r="AF163" s="223">
        <v>30000</v>
      </c>
      <c r="AG163" s="223">
        <v>49.85</v>
      </c>
      <c r="AH163" s="223">
        <v>17</v>
      </c>
      <c r="AI163" s="234">
        <v>61</v>
      </c>
      <c r="AJ163" s="223">
        <v>49.85</v>
      </c>
      <c r="AK163" s="234">
        <v>61</v>
      </c>
      <c r="AL163" s="223">
        <v>52</v>
      </c>
      <c r="AM163" s="223">
        <v>75</v>
      </c>
      <c r="AN163" s="234">
        <v>0</v>
      </c>
      <c r="AO163" s="223">
        <v>1000</v>
      </c>
      <c r="AP163" s="234">
        <v>61</v>
      </c>
      <c r="AQ163" s="234">
        <v>9</v>
      </c>
      <c r="AR163" s="223">
        <v>49.75</v>
      </c>
      <c r="AS163" s="223">
        <v>48</v>
      </c>
      <c r="AT163" s="223">
        <v>57</v>
      </c>
      <c r="AU163" s="223">
        <v>0</v>
      </c>
      <c r="AV163" s="223">
        <v>30000</v>
      </c>
      <c r="AW163" s="223">
        <v>49.85</v>
      </c>
      <c r="AX163" s="223">
        <v>17</v>
      </c>
      <c r="AY163" s="234">
        <v>61</v>
      </c>
      <c r="AZ163" s="223">
        <v>49.85</v>
      </c>
      <c r="BA163" s="112">
        <v>51</v>
      </c>
      <c r="BB163" s="112">
        <v>49</v>
      </c>
    </row>
    <row r="164" s="3" customFormat="1" ht="17.5" spans="1:52">
      <c r="A164" s="117"/>
      <c r="B164" s="35"/>
      <c r="C164" s="49"/>
      <c r="D164" s="36"/>
      <c r="E164" s="37"/>
      <c r="F164" s="37"/>
      <c r="G164" s="362"/>
      <c r="H164" s="181"/>
      <c r="I164" s="181"/>
      <c r="J164" s="181"/>
      <c r="K164" s="181"/>
      <c r="L164" s="181"/>
      <c r="M164" s="181"/>
      <c r="N164" s="181"/>
      <c r="O164" s="181"/>
      <c r="P164" s="181">
        <v>0</v>
      </c>
      <c r="Q164" s="181"/>
      <c r="R164" s="181"/>
      <c r="S164" s="181"/>
      <c r="T164" s="148">
        <f>H164+I164*2+J164*4+K164*8+L164*16+M164*32+N164*64+O164*128+P164*256+R164*4096+S164*8192</f>
        <v>0</v>
      </c>
      <c r="U164" s="148"/>
      <c r="V164" s="222"/>
      <c r="W164" s="222"/>
      <c r="X164" s="148"/>
      <c r="Y164" s="222"/>
      <c r="Z164" s="148"/>
      <c r="AA164" s="148"/>
      <c r="AB164" s="222"/>
      <c r="AC164" s="222"/>
      <c r="AD164" s="222"/>
      <c r="AE164" s="222"/>
      <c r="AF164" s="222"/>
      <c r="AG164" s="222"/>
      <c r="AH164" s="222"/>
      <c r="AI164" s="148"/>
      <c r="AJ164" s="222"/>
      <c r="AK164" s="148"/>
      <c r="AL164" s="222"/>
      <c r="AM164" s="222"/>
      <c r="AN164" s="148"/>
      <c r="AO164" s="222"/>
      <c r="AP164" s="148"/>
      <c r="AQ164" s="148"/>
      <c r="AR164" s="222"/>
      <c r="AS164" s="222"/>
      <c r="AT164" s="222"/>
      <c r="AU164" s="222"/>
      <c r="AV164" s="222"/>
      <c r="AW164" s="222"/>
      <c r="AX164" s="222"/>
      <c r="AY164" s="148"/>
      <c r="AZ164" s="222"/>
    </row>
    <row r="165" customFormat="1" ht="17.5" spans="1:52">
      <c r="A165" s="118">
        <f>A157</f>
        <v>608</v>
      </c>
      <c r="B165" s="113"/>
      <c r="C165" s="9" t="s">
        <v>384</v>
      </c>
      <c r="D165" s="114" t="s">
        <v>120</v>
      </c>
      <c r="E165" s="115" t="s">
        <v>386</v>
      </c>
      <c r="F165" s="115" t="s">
        <v>387</v>
      </c>
      <c r="G165" s="363"/>
      <c r="H165" s="182"/>
      <c r="I165" s="182"/>
      <c r="J165" s="182"/>
      <c r="K165" s="182"/>
      <c r="L165" s="182"/>
      <c r="M165" s="182"/>
      <c r="N165" s="182"/>
      <c r="O165" s="182"/>
      <c r="P165" s="182">
        <v>0</v>
      </c>
      <c r="Q165" s="182"/>
      <c r="R165" s="182"/>
      <c r="S165" s="182"/>
      <c r="T165" s="234">
        <f>H165+I165*2+J165*4+K165*8+L165*16+M165*32+N165*64+O165*128+P165*256+R165*4096+S165*8192</f>
        <v>0</v>
      </c>
      <c r="U165" s="234"/>
      <c r="V165" s="223"/>
      <c r="W165" s="223"/>
      <c r="X165" s="234"/>
      <c r="Y165" s="223"/>
      <c r="Z165" s="234"/>
      <c r="AA165" s="234"/>
      <c r="AB165" s="223"/>
      <c r="AC165" s="223"/>
      <c r="AD165" s="223"/>
      <c r="AE165" s="223"/>
      <c r="AF165" s="223"/>
      <c r="AG165" s="223"/>
      <c r="AH165" s="223"/>
      <c r="AI165" s="234"/>
      <c r="AJ165" s="223"/>
      <c r="AK165" s="234"/>
      <c r="AL165" s="223"/>
      <c r="AM165" s="223"/>
      <c r="AN165" s="234"/>
      <c r="AO165" s="223"/>
      <c r="AP165" s="234"/>
      <c r="AQ165" s="234"/>
      <c r="AR165" s="223"/>
      <c r="AS165" s="223"/>
      <c r="AT165" s="223"/>
      <c r="AU165" s="223"/>
      <c r="AV165" s="223"/>
      <c r="AW165" s="223"/>
      <c r="AX165" s="223"/>
      <c r="AY165" s="234"/>
      <c r="AZ165" s="412"/>
    </row>
    <row r="166" s="3" customFormat="1" ht="17.5" spans="1:54">
      <c r="A166" s="117"/>
      <c r="B166" s="35"/>
      <c r="C166" s="49"/>
      <c r="D166" s="36"/>
      <c r="E166" s="37"/>
      <c r="F166" s="37"/>
      <c r="G166" s="362"/>
      <c r="H166" s="181">
        <v>0</v>
      </c>
      <c r="I166" s="181">
        <v>0</v>
      </c>
      <c r="J166" s="181">
        <v>0</v>
      </c>
      <c r="K166" s="181">
        <v>0</v>
      </c>
      <c r="L166" s="181">
        <v>0</v>
      </c>
      <c r="M166" s="181">
        <v>0</v>
      </c>
      <c r="N166" s="181">
        <v>0</v>
      </c>
      <c r="O166" s="181"/>
      <c r="P166" s="181">
        <v>0</v>
      </c>
      <c r="Q166" s="181">
        <v>0</v>
      </c>
      <c r="R166" s="181">
        <v>0</v>
      </c>
      <c r="S166" s="181">
        <v>0</v>
      </c>
      <c r="T166" s="148">
        <v>0</v>
      </c>
      <c r="U166" s="148" t="s">
        <v>181</v>
      </c>
      <c r="V166" s="222" t="s">
        <v>181</v>
      </c>
      <c r="W166" s="222" t="s">
        <v>181</v>
      </c>
      <c r="X166" s="148" t="s">
        <v>181</v>
      </c>
      <c r="Y166" s="222" t="s">
        <v>181</v>
      </c>
      <c r="Z166" s="148" t="s">
        <v>181</v>
      </c>
      <c r="AA166" s="148" t="s">
        <v>181</v>
      </c>
      <c r="AB166" s="222" t="s">
        <v>181</v>
      </c>
      <c r="AC166" s="222" t="s">
        <v>181</v>
      </c>
      <c r="AD166" s="222" t="s">
        <v>181</v>
      </c>
      <c r="AE166" s="222" t="s">
        <v>181</v>
      </c>
      <c r="AF166" s="222" t="s">
        <v>181</v>
      </c>
      <c r="AG166" s="222" t="s">
        <v>181</v>
      </c>
      <c r="AH166" s="222" t="s">
        <v>181</v>
      </c>
      <c r="AI166" s="148" t="s">
        <v>181</v>
      </c>
      <c r="AJ166" s="222" t="s">
        <v>181</v>
      </c>
      <c r="AK166" s="148" t="s">
        <v>181</v>
      </c>
      <c r="AL166" s="222" t="s">
        <v>181</v>
      </c>
      <c r="AM166" s="222"/>
      <c r="AN166" s="148"/>
      <c r="AO166" s="222"/>
      <c r="AP166" s="148"/>
      <c r="AQ166" s="148"/>
      <c r="AR166" s="222"/>
      <c r="AS166" s="222"/>
      <c r="AT166" s="222"/>
      <c r="AU166" s="222"/>
      <c r="AV166" s="222"/>
      <c r="AW166" s="222"/>
      <c r="AX166" s="222"/>
      <c r="AY166" s="148"/>
      <c r="AZ166" s="222"/>
      <c r="BA166" s="2"/>
      <c r="BB166" s="2"/>
    </row>
    <row r="167" s="18" customFormat="1" ht="17.5" spans="1:54">
      <c r="A167" s="183">
        <f>A4</f>
        <v>608</v>
      </c>
      <c r="B167" s="184" t="s">
        <v>385</v>
      </c>
      <c r="C167" s="185" t="s">
        <v>384</v>
      </c>
      <c r="D167" s="186" t="s">
        <v>126</v>
      </c>
      <c r="E167" s="187" t="s">
        <v>391</v>
      </c>
      <c r="F167" s="187" t="s">
        <v>392</v>
      </c>
      <c r="G167" s="409"/>
      <c r="H167" s="20">
        <v>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20"/>
      <c r="P167" s="20">
        <v>0</v>
      </c>
      <c r="Q167" s="20">
        <f>R167+S167*2</f>
        <v>0</v>
      </c>
      <c r="R167" s="20">
        <v>0</v>
      </c>
      <c r="S167" s="20">
        <v>0</v>
      </c>
      <c r="T167" s="20">
        <f>H167+I167*2+J167*4+K167*8+L167*16+M167*32+N167*64+O167*128+P167*256+R167*4096+S167*8192</f>
        <v>0</v>
      </c>
      <c r="U167" s="20">
        <v>60.5</v>
      </c>
      <c r="V167" s="20">
        <v>52</v>
      </c>
      <c r="W167" s="20">
        <v>40</v>
      </c>
      <c r="X167" s="20">
        <v>0</v>
      </c>
      <c r="Y167" s="20">
        <v>310000</v>
      </c>
      <c r="Z167" s="20">
        <v>60.1</v>
      </c>
      <c r="AA167" s="20">
        <v>9</v>
      </c>
      <c r="AB167" s="20">
        <v>49.75</v>
      </c>
      <c r="AC167" s="20">
        <v>48</v>
      </c>
      <c r="AD167" s="20">
        <v>57</v>
      </c>
      <c r="AE167" s="20">
        <v>0</v>
      </c>
      <c r="AF167" s="20">
        <v>30000</v>
      </c>
      <c r="AG167" s="20">
        <v>49.85</v>
      </c>
      <c r="AH167" s="20">
        <v>17</v>
      </c>
      <c r="AI167" s="20">
        <v>60.1</v>
      </c>
      <c r="AJ167" s="20">
        <v>49.85</v>
      </c>
      <c r="AK167" s="20">
        <v>60.5</v>
      </c>
      <c r="AL167" s="20">
        <v>52</v>
      </c>
      <c r="AM167" s="20">
        <v>40</v>
      </c>
      <c r="AN167" s="20">
        <v>0</v>
      </c>
      <c r="AO167" s="20">
        <v>310000</v>
      </c>
      <c r="AP167" s="20">
        <v>60.1</v>
      </c>
      <c r="AQ167" s="20">
        <v>9</v>
      </c>
      <c r="AR167" s="20">
        <v>49.75</v>
      </c>
      <c r="AS167" s="20">
        <v>48</v>
      </c>
      <c r="AT167" s="20">
        <v>57</v>
      </c>
      <c r="AU167" s="20">
        <v>0</v>
      </c>
      <c r="AV167" s="20">
        <v>30000</v>
      </c>
      <c r="AW167" s="20">
        <v>49.85</v>
      </c>
      <c r="AX167" s="20">
        <v>17</v>
      </c>
      <c r="AY167" s="20">
        <v>60.1</v>
      </c>
      <c r="AZ167" s="20">
        <v>49.85</v>
      </c>
      <c r="BA167" s="20">
        <v>51</v>
      </c>
      <c r="BB167" s="20">
        <v>49</v>
      </c>
    </row>
    <row r="168" s="2" customFormat="1" ht="17.5" spans="1:52">
      <c r="A168" s="37"/>
      <c r="B168" s="35"/>
      <c r="C168" s="37"/>
      <c r="D168" s="37"/>
      <c r="E168" s="37" t="s">
        <v>162</v>
      </c>
      <c r="F168" s="37"/>
      <c r="G168" s="362"/>
      <c r="H168" s="181">
        <v>1</v>
      </c>
      <c r="I168" s="181">
        <v>1</v>
      </c>
      <c r="J168" s="181">
        <v>0</v>
      </c>
      <c r="K168" s="181">
        <v>0</v>
      </c>
      <c r="L168" s="181">
        <v>0</v>
      </c>
      <c r="M168" s="181">
        <v>0</v>
      </c>
      <c r="N168" s="181">
        <v>1</v>
      </c>
      <c r="O168" s="181"/>
      <c r="P168" s="181">
        <v>0</v>
      </c>
      <c r="Q168" s="181">
        <f>R168+S168*2</f>
        <v>1</v>
      </c>
      <c r="R168" s="181">
        <v>1</v>
      </c>
      <c r="S168" s="181">
        <v>0</v>
      </c>
      <c r="T168" s="148">
        <f t="shared" ref="T168:T199" si="18">H168+I168*2+J168*4+K168*8+L168*16+M168*32+N168*64+O168*128+P168*256+R168*4096+S168*8192</f>
        <v>4163</v>
      </c>
      <c r="U168" s="148">
        <v>50.2</v>
      </c>
      <c r="V168" s="222">
        <v>52</v>
      </c>
      <c r="W168" s="222" t="s">
        <v>1169</v>
      </c>
      <c r="X168" s="148">
        <v>0</v>
      </c>
      <c r="Y168" s="222" t="s">
        <v>1170</v>
      </c>
      <c r="Z168" s="148">
        <v>50.15</v>
      </c>
      <c r="AA168" s="148">
        <v>16.67</v>
      </c>
      <c r="AB168" s="222">
        <v>49.8</v>
      </c>
      <c r="AC168" s="222">
        <v>48</v>
      </c>
      <c r="AD168" s="222" t="s">
        <v>181</v>
      </c>
      <c r="AE168" s="222">
        <v>0</v>
      </c>
      <c r="AF168" s="222" t="s">
        <v>1170</v>
      </c>
      <c r="AG168" s="222">
        <v>49.85</v>
      </c>
      <c r="AH168" s="222">
        <v>16.67</v>
      </c>
      <c r="AI168" s="148">
        <v>50.15</v>
      </c>
      <c r="AJ168" s="222">
        <v>49.85</v>
      </c>
      <c r="AK168" s="148">
        <v>50.2</v>
      </c>
      <c r="AL168" s="222">
        <v>52</v>
      </c>
      <c r="AM168" s="222" t="s">
        <v>181</v>
      </c>
      <c r="AN168" s="148">
        <v>0</v>
      </c>
      <c r="AO168" s="222" t="s">
        <v>1170</v>
      </c>
      <c r="AP168" s="148">
        <v>50.15</v>
      </c>
      <c r="AQ168" s="148">
        <v>16.67</v>
      </c>
      <c r="AR168" s="222">
        <v>49.8</v>
      </c>
      <c r="AS168" s="222">
        <v>48</v>
      </c>
      <c r="AT168" s="222" t="s">
        <v>181</v>
      </c>
      <c r="AU168" s="222">
        <v>0</v>
      </c>
      <c r="AV168" s="222" t="s">
        <v>1170</v>
      </c>
      <c r="AW168" s="222">
        <v>49.85</v>
      </c>
      <c r="AX168" s="222">
        <v>16.67</v>
      </c>
      <c r="AY168" s="148">
        <v>50.15</v>
      </c>
      <c r="AZ168" s="222">
        <v>49.85</v>
      </c>
    </row>
    <row r="169" customFormat="1" ht="17.5" spans="1:54">
      <c r="A169" s="31">
        <f>A163</f>
        <v>608</v>
      </c>
      <c r="B169" s="40" t="s">
        <v>393</v>
      </c>
      <c r="C169" s="31" t="s">
        <v>394</v>
      </c>
      <c r="D169" s="41" t="s">
        <v>109</v>
      </c>
      <c r="E169" s="42" t="s">
        <v>395</v>
      </c>
      <c r="F169" s="42" t="s">
        <v>396</v>
      </c>
      <c r="G169" s="363"/>
      <c r="H169" s="182">
        <v>1</v>
      </c>
      <c r="I169" s="182">
        <v>1</v>
      </c>
      <c r="J169" s="182">
        <v>0</v>
      </c>
      <c r="K169" s="182">
        <v>0</v>
      </c>
      <c r="L169" s="182">
        <v>0</v>
      </c>
      <c r="M169" s="182">
        <v>0</v>
      </c>
      <c r="N169" s="182">
        <v>1</v>
      </c>
      <c r="O169" s="182"/>
      <c r="P169" s="182">
        <v>0</v>
      </c>
      <c r="Q169" s="182">
        <f>R169+S169*2</f>
        <v>1</v>
      </c>
      <c r="R169" s="182">
        <v>1</v>
      </c>
      <c r="S169" s="182">
        <v>0</v>
      </c>
      <c r="T169" s="234">
        <f t="shared" si="18"/>
        <v>4163</v>
      </c>
      <c r="U169" s="234">
        <v>50.2</v>
      </c>
      <c r="V169" s="223">
        <v>52</v>
      </c>
      <c r="W169" s="223">
        <v>0</v>
      </c>
      <c r="X169" s="234">
        <v>0</v>
      </c>
      <c r="Y169" s="171">
        <v>30000</v>
      </c>
      <c r="Z169" s="234">
        <v>50.15</v>
      </c>
      <c r="AA169" s="234">
        <v>17</v>
      </c>
      <c r="AB169" s="223">
        <v>49.8</v>
      </c>
      <c r="AC169" s="223">
        <v>48</v>
      </c>
      <c r="AD169" s="223">
        <v>0</v>
      </c>
      <c r="AE169" s="223">
        <v>0</v>
      </c>
      <c r="AF169" s="171">
        <v>30000</v>
      </c>
      <c r="AG169" s="223">
        <v>49.85</v>
      </c>
      <c r="AH169" s="223">
        <v>17</v>
      </c>
      <c r="AI169" s="234">
        <v>50.15</v>
      </c>
      <c r="AJ169" s="223">
        <v>49.85</v>
      </c>
      <c r="AK169" s="234">
        <v>50.2</v>
      </c>
      <c r="AL169" s="223">
        <v>52</v>
      </c>
      <c r="AM169" s="223">
        <v>40</v>
      </c>
      <c r="AN169" s="234">
        <v>0</v>
      </c>
      <c r="AO169" s="171">
        <v>30000</v>
      </c>
      <c r="AP169" s="234">
        <v>50.15</v>
      </c>
      <c r="AQ169" s="234">
        <v>17</v>
      </c>
      <c r="AR169" s="223">
        <v>49.8</v>
      </c>
      <c r="AS169" s="223">
        <v>48</v>
      </c>
      <c r="AT169" s="223">
        <v>0</v>
      </c>
      <c r="AU169" s="223">
        <v>0</v>
      </c>
      <c r="AV169" s="171">
        <v>30000</v>
      </c>
      <c r="AW169" s="223">
        <v>49.85</v>
      </c>
      <c r="AX169" s="223">
        <v>17</v>
      </c>
      <c r="AY169" s="234">
        <v>50.15</v>
      </c>
      <c r="AZ169" s="223">
        <v>49.85</v>
      </c>
      <c r="BA169" s="223">
        <v>51</v>
      </c>
      <c r="BB169" s="223">
        <v>49</v>
      </c>
    </row>
    <row r="170" s="3" customFormat="1" ht="17.5" spans="1:54">
      <c r="A170" s="34"/>
      <c r="B170" s="35"/>
      <c r="C170" s="34"/>
      <c r="D170" s="36"/>
      <c r="E170" s="37"/>
      <c r="F170" s="34"/>
      <c r="G170" s="362"/>
      <c r="H170" s="181"/>
      <c r="I170" s="181"/>
      <c r="J170" s="181"/>
      <c r="K170" s="181"/>
      <c r="L170" s="181"/>
      <c r="M170" s="181"/>
      <c r="N170" s="181"/>
      <c r="O170" s="181"/>
      <c r="P170" s="181">
        <v>0</v>
      </c>
      <c r="Q170" s="181"/>
      <c r="R170" s="181"/>
      <c r="S170" s="181"/>
      <c r="T170" s="148">
        <f t="shared" si="18"/>
        <v>0</v>
      </c>
      <c r="U170" s="148"/>
      <c r="V170" s="222"/>
      <c r="W170" s="222"/>
      <c r="X170" s="148"/>
      <c r="Y170" s="222"/>
      <c r="Z170" s="148"/>
      <c r="AA170" s="148"/>
      <c r="AB170" s="222"/>
      <c r="AC170" s="222"/>
      <c r="AD170" s="222"/>
      <c r="AE170" s="222"/>
      <c r="AF170" s="222"/>
      <c r="AG170" s="222"/>
      <c r="AH170" s="222"/>
      <c r="AI170" s="148"/>
      <c r="AJ170" s="222"/>
      <c r="AK170" s="148"/>
      <c r="AL170" s="222"/>
      <c r="AM170" s="222"/>
      <c r="AN170" s="148"/>
      <c r="AO170" s="222"/>
      <c r="AP170" s="148"/>
      <c r="AQ170" s="148"/>
      <c r="AR170" s="222"/>
      <c r="AS170" s="222"/>
      <c r="AT170" s="222"/>
      <c r="AU170" s="222"/>
      <c r="AV170" s="222"/>
      <c r="AW170" s="222"/>
      <c r="AX170" s="222"/>
      <c r="AY170" s="148"/>
      <c r="AZ170" s="222"/>
      <c r="BA170" s="2"/>
      <c r="BB170" s="2"/>
    </row>
    <row r="171" s="16" customFormat="1" ht="17.5" spans="1:54">
      <c r="A171" s="48">
        <f>A165</f>
        <v>608</v>
      </c>
      <c r="B171" s="40"/>
      <c r="C171" s="31" t="s">
        <v>394</v>
      </c>
      <c r="D171" s="41" t="s">
        <v>120</v>
      </c>
      <c r="E171" s="42" t="s">
        <v>397</v>
      </c>
      <c r="F171" s="42" t="s">
        <v>398</v>
      </c>
      <c r="G171" s="1"/>
      <c r="H171" s="182"/>
      <c r="I171" s="182"/>
      <c r="J171" s="182"/>
      <c r="K171" s="182"/>
      <c r="L171" s="182"/>
      <c r="M171" s="182"/>
      <c r="N171" s="182"/>
      <c r="O171" s="182"/>
      <c r="P171" s="182">
        <v>0</v>
      </c>
      <c r="Q171" s="182"/>
      <c r="R171" s="182"/>
      <c r="S171" s="182"/>
      <c r="T171" s="234">
        <f t="shared" si="18"/>
        <v>0</v>
      </c>
      <c r="U171" s="195"/>
      <c r="V171" s="171"/>
      <c r="W171" s="171"/>
      <c r="X171" s="195"/>
      <c r="Y171" s="171"/>
      <c r="Z171" s="195"/>
      <c r="AA171" s="195"/>
      <c r="AB171" s="171"/>
      <c r="AC171" s="171"/>
      <c r="AD171" s="171"/>
      <c r="AE171" s="171"/>
      <c r="AF171" s="171"/>
      <c r="AG171" s="171"/>
      <c r="AH171" s="171"/>
      <c r="AI171" s="195"/>
      <c r="AJ171" s="171"/>
      <c r="AK171" s="195"/>
      <c r="AL171" s="171"/>
      <c r="AM171" s="171"/>
      <c r="AN171" s="195"/>
      <c r="AO171" s="171"/>
      <c r="AP171" s="195"/>
      <c r="AQ171" s="195"/>
      <c r="AR171" s="171"/>
      <c r="AS171" s="171"/>
      <c r="AT171" s="171"/>
      <c r="AU171" s="171"/>
      <c r="AV171" s="171"/>
      <c r="AW171" s="171"/>
      <c r="AX171" s="171"/>
      <c r="AY171" s="195"/>
      <c r="AZ171" s="171"/>
      <c r="BA171" s="112"/>
      <c r="BB171" s="112"/>
    </row>
    <row r="172" s="3" customFormat="1" ht="17.5" spans="1:52">
      <c r="A172" s="34"/>
      <c r="B172" s="35"/>
      <c r="C172" s="34"/>
      <c r="D172" s="36"/>
      <c r="E172" s="37"/>
      <c r="F172" s="34"/>
      <c r="G172" s="362"/>
      <c r="H172" s="181"/>
      <c r="I172" s="181"/>
      <c r="J172" s="181"/>
      <c r="K172" s="181"/>
      <c r="L172" s="181"/>
      <c r="M172" s="181"/>
      <c r="N172" s="181"/>
      <c r="O172" s="181"/>
      <c r="P172" s="181">
        <v>0</v>
      </c>
      <c r="Q172" s="181"/>
      <c r="R172" s="181"/>
      <c r="S172" s="181"/>
      <c r="T172" s="148">
        <f t="shared" si="18"/>
        <v>0</v>
      </c>
      <c r="U172" s="148"/>
      <c r="V172" s="222"/>
      <c r="W172" s="222"/>
      <c r="X172" s="148"/>
      <c r="Y172" s="222"/>
      <c r="Z172" s="148"/>
      <c r="AA172" s="148"/>
      <c r="AB172" s="222"/>
      <c r="AC172" s="222"/>
      <c r="AD172" s="222"/>
      <c r="AE172" s="222"/>
      <c r="AF172" s="222"/>
      <c r="AG172" s="222"/>
      <c r="AH172" s="222"/>
      <c r="AI172" s="148"/>
      <c r="AJ172" s="222"/>
      <c r="AK172" s="148"/>
      <c r="AL172" s="222"/>
      <c r="AM172" s="222"/>
      <c r="AN172" s="148"/>
      <c r="AO172" s="222"/>
      <c r="AP172" s="148"/>
      <c r="AQ172" s="148"/>
      <c r="AR172" s="222"/>
      <c r="AS172" s="222"/>
      <c r="AT172" s="222"/>
      <c r="AU172" s="222"/>
      <c r="AV172" s="222"/>
      <c r="AW172" s="222"/>
      <c r="AX172" s="222"/>
      <c r="AY172" s="148"/>
      <c r="AZ172" s="222"/>
    </row>
    <row r="173" s="16" customFormat="1" ht="17.5" spans="1:54">
      <c r="A173" s="48">
        <f t="shared" ref="A173" si="19">A169</f>
        <v>608</v>
      </c>
      <c r="B173" s="40"/>
      <c r="C173" s="31" t="s">
        <v>394</v>
      </c>
      <c r="D173" s="41" t="s">
        <v>126</v>
      </c>
      <c r="E173" s="42" t="s">
        <v>399</v>
      </c>
      <c r="F173" s="42" t="s">
        <v>400</v>
      </c>
      <c r="G173" s="1"/>
      <c r="H173" s="182"/>
      <c r="I173" s="182"/>
      <c r="J173" s="182"/>
      <c r="K173" s="182"/>
      <c r="L173" s="182"/>
      <c r="M173" s="182"/>
      <c r="N173" s="182"/>
      <c r="O173" s="182"/>
      <c r="P173" s="182">
        <v>0</v>
      </c>
      <c r="Q173" s="182"/>
      <c r="R173" s="182"/>
      <c r="S173" s="182"/>
      <c r="T173" s="234">
        <f t="shared" si="18"/>
        <v>0</v>
      </c>
      <c r="U173" s="195"/>
      <c r="V173" s="171"/>
      <c r="W173" s="171"/>
      <c r="X173" s="195"/>
      <c r="Y173" s="171"/>
      <c r="Z173" s="195"/>
      <c r="AA173" s="195"/>
      <c r="AB173" s="171"/>
      <c r="AC173" s="171"/>
      <c r="AD173" s="171"/>
      <c r="AE173" s="171"/>
      <c r="AF173" s="171"/>
      <c r="AG173" s="171"/>
      <c r="AH173" s="171"/>
      <c r="AI173" s="195"/>
      <c r="AJ173" s="171"/>
      <c r="AK173" s="195"/>
      <c r="AL173" s="171"/>
      <c r="AM173" s="171"/>
      <c r="AN173" s="195"/>
      <c r="AO173" s="171"/>
      <c r="AP173" s="195"/>
      <c r="AQ173" s="195"/>
      <c r="AR173" s="171"/>
      <c r="AS173" s="171"/>
      <c r="AT173" s="171"/>
      <c r="AU173" s="171"/>
      <c r="AV173" s="171"/>
      <c r="AW173" s="171"/>
      <c r="AX173" s="171"/>
      <c r="AY173" s="195"/>
      <c r="AZ173" s="171"/>
      <c r="BA173" s="112"/>
      <c r="BB173" s="112"/>
    </row>
    <row r="174" s="2" customFormat="1" ht="17.5" spans="1:54">
      <c r="A174" s="34"/>
      <c r="B174" s="35"/>
      <c r="C174" s="34"/>
      <c r="D174" s="36"/>
      <c r="E174" s="37" t="s">
        <v>417</v>
      </c>
      <c r="F174" s="37" t="s">
        <v>402</v>
      </c>
      <c r="G174" s="362"/>
      <c r="H174" s="302">
        <v>1</v>
      </c>
      <c r="I174" s="302">
        <v>0</v>
      </c>
      <c r="J174" s="302">
        <v>0</v>
      </c>
      <c r="K174" s="302">
        <v>0</v>
      </c>
      <c r="L174" s="302">
        <v>0</v>
      </c>
      <c r="M174" s="302">
        <v>1</v>
      </c>
      <c r="N174" s="302">
        <v>0</v>
      </c>
      <c r="O174" s="302"/>
      <c r="P174" s="302">
        <v>0</v>
      </c>
      <c r="Q174" s="302">
        <f>R174+S174*2</f>
        <v>0</v>
      </c>
      <c r="R174" s="302">
        <v>0</v>
      </c>
      <c r="S174" s="302">
        <v>0</v>
      </c>
      <c r="T174" s="148">
        <f t="shared" si="18"/>
        <v>33</v>
      </c>
      <c r="U174" s="148">
        <v>60.2</v>
      </c>
      <c r="V174" s="222">
        <v>62.6</v>
      </c>
      <c r="W174" s="405" t="s">
        <v>1189</v>
      </c>
      <c r="X174" s="148" t="s">
        <v>926</v>
      </c>
      <c r="Y174" s="222" t="s">
        <v>1190</v>
      </c>
      <c r="Z174" s="148" t="s">
        <v>420</v>
      </c>
      <c r="AA174" s="148" t="s">
        <v>105</v>
      </c>
      <c r="AB174" s="222" t="s">
        <v>181</v>
      </c>
      <c r="AC174" s="222" t="s">
        <v>181</v>
      </c>
      <c r="AD174" s="222" t="s">
        <v>181</v>
      </c>
      <c r="AE174" s="222" t="s">
        <v>181</v>
      </c>
      <c r="AF174" s="222" t="s">
        <v>181</v>
      </c>
      <c r="AG174" s="222" t="s">
        <v>181</v>
      </c>
      <c r="AH174" s="222" t="s">
        <v>181</v>
      </c>
      <c r="AI174" s="148" t="s">
        <v>181</v>
      </c>
      <c r="AJ174" s="222" t="s">
        <v>181</v>
      </c>
      <c r="AK174" s="148" t="s">
        <v>1191</v>
      </c>
      <c r="AL174" s="222" t="s">
        <v>181</v>
      </c>
      <c r="AM174" s="405">
        <v>0.4</v>
      </c>
      <c r="AN174" s="148" t="s">
        <v>181</v>
      </c>
      <c r="AO174" s="222" t="s">
        <v>1190</v>
      </c>
      <c r="AP174" s="148" t="s">
        <v>420</v>
      </c>
      <c r="AQ174" s="148" t="s">
        <v>105</v>
      </c>
      <c r="AR174" s="222" t="s">
        <v>181</v>
      </c>
      <c r="AS174" s="222" t="s">
        <v>181</v>
      </c>
      <c r="AT174" s="222" t="s">
        <v>181</v>
      </c>
      <c r="AU174" s="222" t="s">
        <v>181</v>
      </c>
      <c r="AV174" s="222" t="s">
        <v>181</v>
      </c>
      <c r="AW174" s="222" t="s">
        <v>181</v>
      </c>
      <c r="AX174" s="222" t="s">
        <v>181</v>
      </c>
      <c r="AY174" s="148" t="s">
        <v>181</v>
      </c>
      <c r="AZ174" s="222" t="s">
        <v>181</v>
      </c>
      <c r="BA174" s="3"/>
      <c r="BB174" s="3"/>
    </row>
    <row r="175" customFormat="1" ht="17.5" spans="1:54">
      <c r="A175" s="31">
        <f>A169</f>
        <v>608</v>
      </c>
      <c r="B175" s="40" t="s">
        <v>409</v>
      </c>
      <c r="C175" s="31" t="s">
        <v>410</v>
      </c>
      <c r="D175" s="41" t="s">
        <v>109</v>
      </c>
      <c r="E175" s="42" t="s">
        <v>411</v>
      </c>
      <c r="F175" s="42" t="s">
        <v>412</v>
      </c>
      <c r="G175" s="363"/>
      <c r="H175" s="182">
        <v>1</v>
      </c>
      <c r="I175" s="182">
        <v>0</v>
      </c>
      <c r="J175" s="182">
        <v>0</v>
      </c>
      <c r="K175" s="182">
        <v>0</v>
      </c>
      <c r="L175" s="182">
        <v>0</v>
      </c>
      <c r="M175" s="182">
        <v>1</v>
      </c>
      <c r="N175" s="182">
        <v>0</v>
      </c>
      <c r="O175" s="182"/>
      <c r="P175" s="182">
        <v>0</v>
      </c>
      <c r="Q175" s="182">
        <f>R175+S175*2</f>
        <v>0</v>
      </c>
      <c r="R175" s="182">
        <v>0</v>
      </c>
      <c r="S175" s="182">
        <v>0</v>
      </c>
      <c r="T175" s="234">
        <f t="shared" si="18"/>
        <v>33</v>
      </c>
      <c r="U175" s="234">
        <v>60.2</v>
      </c>
      <c r="V175" s="223">
        <v>62.6</v>
      </c>
      <c r="W175" s="223">
        <v>30</v>
      </c>
      <c r="X175" s="234">
        <v>500</v>
      </c>
      <c r="Y175" s="223">
        <v>310000</v>
      </c>
      <c r="Z175" s="234">
        <v>60.1</v>
      </c>
      <c r="AA175" s="234">
        <v>9</v>
      </c>
      <c r="AB175" s="223">
        <v>49.75</v>
      </c>
      <c r="AC175" s="223">
        <v>48</v>
      </c>
      <c r="AD175" s="223">
        <v>57</v>
      </c>
      <c r="AE175" s="223">
        <v>0</v>
      </c>
      <c r="AF175" s="223">
        <v>30000</v>
      </c>
      <c r="AG175" s="223">
        <v>49.85</v>
      </c>
      <c r="AH175" s="223">
        <v>17</v>
      </c>
      <c r="AI175" s="234">
        <v>60.1</v>
      </c>
      <c r="AJ175" s="223">
        <v>49.85</v>
      </c>
      <c r="AK175" s="234">
        <v>60.5</v>
      </c>
      <c r="AL175" s="223">
        <v>52</v>
      </c>
      <c r="AM175" s="223">
        <v>40</v>
      </c>
      <c r="AN175" s="234">
        <v>0</v>
      </c>
      <c r="AO175" s="223">
        <v>310000</v>
      </c>
      <c r="AP175" s="234">
        <v>60.1</v>
      </c>
      <c r="AQ175" s="234">
        <v>9</v>
      </c>
      <c r="AR175" s="223">
        <v>49.75</v>
      </c>
      <c r="AS175" s="223">
        <v>48</v>
      </c>
      <c r="AT175" s="223">
        <v>57</v>
      </c>
      <c r="AU175" s="223">
        <v>0</v>
      </c>
      <c r="AV175" s="223">
        <v>30000</v>
      </c>
      <c r="AW175" s="223">
        <v>49.85</v>
      </c>
      <c r="AX175" s="223">
        <v>17</v>
      </c>
      <c r="AY175" s="234">
        <v>60.1</v>
      </c>
      <c r="AZ175" s="223">
        <v>49.85</v>
      </c>
      <c r="BA175" s="112">
        <v>51</v>
      </c>
      <c r="BB175" s="112">
        <v>49</v>
      </c>
    </row>
    <row r="176" s="6" customFormat="1" ht="17.5" spans="1:52">
      <c r="A176" s="62"/>
      <c r="B176" s="63"/>
      <c r="C176" s="62"/>
      <c r="D176" s="64"/>
      <c r="E176" s="65" t="s">
        <v>413</v>
      </c>
      <c r="F176" s="65" t="s">
        <v>414</v>
      </c>
      <c r="G176" s="374"/>
      <c r="H176" s="375">
        <v>0</v>
      </c>
      <c r="I176" s="375">
        <v>0</v>
      </c>
      <c r="J176" s="375">
        <v>0</v>
      </c>
      <c r="K176" s="375">
        <v>0</v>
      </c>
      <c r="L176" s="375">
        <v>0</v>
      </c>
      <c r="M176" s="375">
        <v>0</v>
      </c>
      <c r="N176" s="375">
        <v>0</v>
      </c>
      <c r="O176" s="375"/>
      <c r="P176" s="375">
        <v>0</v>
      </c>
      <c r="Q176" s="375">
        <v>0</v>
      </c>
      <c r="R176" s="375">
        <v>0</v>
      </c>
      <c r="S176" s="375">
        <v>0</v>
      </c>
      <c r="T176" s="341">
        <f t="shared" si="18"/>
        <v>0</v>
      </c>
      <c r="U176" s="313" t="s">
        <v>181</v>
      </c>
      <c r="V176" s="313" t="s">
        <v>181</v>
      </c>
      <c r="W176" s="313" t="s">
        <v>181</v>
      </c>
      <c r="X176" s="313" t="s">
        <v>181</v>
      </c>
      <c r="Y176" s="313" t="s">
        <v>181</v>
      </c>
      <c r="Z176" s="313" t="s">
        <v>181</v>
      </c>
      <c r="AA176" s="313" t="s">
        <v>181</v>
      </c>
      <c r="AB176" s="313" t="s">
        <v>181</v>
      </c>
      <c r="AC176" s="313" t="s">
        <v>181</v>
      </c>
      <c r="AD176" s="313" t="s">
        <v>181</v>
      </c>
      <c r="AE176" s="313" t="s">
        <v>181</v>
      </c>
      <c r="AF176" s="313" t="s">
        <v>181</v>
      </c>
      <c r="AG176" s="313" t="s">
        <v>181</v>
      </c>
      <c r="AH176" s="313" t="s">
        <v>181</v>
      </c>
      <c r="AI176" s="313" t="s">
        <v>181</v>
      </c>
      <c r="AJ176" s="313" t="s">
        <v>181</v>
      </c>
      <c r="AK176" s="313" t="s">
        <v>181</v>
      </c>
      <c r="AL176" s="313" t="s">
        <v>181</v>
      </c>
      <c r="AM176" s="313" t="s">
        <v>181</v>
      </c>
      <c r="AN176" s="313" t="s">
        <v>181</v>
      </c>
      <c r="AO176" s="313" t="s">
        <v>181</v>
      </c>
      <c r="AP176" s="313" t="s">
        <v>181</v>
      </c>
      <c r="AQ176" s="313" t="s">
        <v>181</v>
      </c>
      <c r="AR176" s="313" t="s">
        <v>181</v>
      </c>
      <c r="AS176" s="313" t="s">
        <v>181</v>
      </c>
      <c r="AT176" s="313" t="s">
        <v>181</v>
      </c>
      <c r="AU176" s="313" t="s">
        <v>181</v>
      </c>
      <c r="AV176" s="313" t="s">
        <v>181</v>
      </c>
      <c r="AW176" s="313" t="s">
        <v>181</v>
      </c>
      <c r="AX176" s="313" t="s">
        <v>181</v>
      </c>
      <c r="AY176" s="313" t="s">
        <v>181</v>
      </c>
      <c r="AZ176" s="313" t="s">
        <v>181</v>
      </c>
    </row>
    <row r="177" customFormat="1" ht="17.5" spans="1:54">
      <c r="A177" s="31">
        <f>A175</f>
        <v>608</v>
      </c>
      <c r="B177" s="40" t="s">
        <v>409</v>
      </c>
      <c r="C177" s="31" t="s">
        <v>410</v>
      </c>
      <c r="D177" s="41" t="s">
        <v>120</v>
      </c>
      <c r="E177" s="42" t="s">
        <v>415</v>
      </c>
      <c r="F177" s="42" t="s">
        <v>416</v>
      </c>
      <c r="G177" s="363"/>
      <c r="H177" s="182">
        <v>0</v>
      </c>
      <c r="I177" s="182">
        <v>0</v>
      </c>
      <c r="J177" s="182">
        <v>0</v>
      </c>
      <c r="K177" s="182">
        <v>0</v>
      </c>
      <c r="L177" s="182">
        <v>0</v>
      </c>
      <c r="M177" s="182">
        <v>0</v>
      </c>
      <c r="N177" s="182">
        <v>0</v>
      </c>
      <c r="O177" s="182"/>
      <c r="P177" s="182">
        <v>0</v>
      </c>
      <c r="Q177" s="182">
        <f>R177+S177*2</f>
        <v>0</v>
      </c>
      <c r="R177" s="182">
        <v>0</v>
      </c>
      <c r="S177" s="182">
        <v>0</v>
      </c>
      <c r="T177" s="234">
        <f t="shared" si="18"/>
        <v>0</v>
      </c>
      <c r="U177" s="234">
        <v>60.5</v>
      </c>
      <c r="V177" s="223">
        <v>52</v>
      </c>
      <c r="W177" s="223">
        <v>40</v>
      </c>
      <c r="X177" s="234">
        <v>0</v>
      </c>
      <c r="Y177" s="223">
        <v>310000</v>
      </c>
      <c r="Z177" s="234">
        <v>60.1</v>
      </c>
      <c r="AA177" s="234">
        <v>9</v>
      </c>
      <c r="AB177" s="223">
        <v>49.75</v>
      </c>
      <c r="AC177" s="223">
        <v>48</v>
      </c>
      <c r="AD177" s="223">
        <v>57</v>
      </c>
      <c r="AE177" s="223">
        <v>0</v>
      </c>
      <c r="AF177" s="223">
        <v>30000</v>
      </c>
      <c r="AG177" s="223">
        <v>49.85</v>
      </c>
      <c r="AH177" s="223">
        <v>17</v>
      </c>
      <c r="AI177" s="234">
        <v>60.1</v>
      </c>
      <c r="AJ177" s="223">
        <v>49.85</v>
      </c>
      <c r="AK177" s="234">
        <v>60.5</v>
      </c>
      <c r="AL177" s="223">
        <v>52</v>
      </c>
      <c r="AM177" s="223">
        <v>40</v>
      </c>
      <c r="AN177" s="234">
        <v>0</v>
      </c>
      <c r="AO177" s="223">
        <v>310000</v>
      </c>
      <c r="AP177" s="234">
        <v>60.1</v>
      </c>
      <c r="AQ177" s="234">
        <v>9</v>
      </c>
      <c r="AR177" s="223">
        <v>49.75</v>
      </c>
      <c r="AS177" s="223">
        <v>48</v>
      </c>
      <c r="AT177" s="223">
        <v>57</v>
      </c>
      <c r="AU177" s="223">
        <v>0</v>
      </c>
      <c r="AV177" s="223">
        <v>30000</v>
      </c>
      <c r="AW177" s="223">
        <v>49.85</v>
      </c>
      <c r="AX177" s="223">
        <v>17</v>
      </c>
      <c r="AY177" s="234">
        <v>60.1</v>
      </c>
      <c r="AZ177" s="223">
        <v>49.85</v>
      </c>
      <c r="BA177" s="112">
        <v>51</v>
      </c>
      <c r="BB177" s="112">
        <v>49</v>
      </c>
    </row>
    <row r="178" s="2" customFormat="1" ht="17.5" spans="1:54">
      <c r="A178" s="34"/>
      <c r="B178" s="35"/>
      <c r="C178" s="34"/>
      <c r="D178" s="36"/>
      <c r="E178" s="37" t="s">
        <v>417</v>
      </c>
      <c r="F178" s="37" t="s">
        <v>418</v>
      </c>
      <c r="G178" s="362"/>
      <c r="H178" s="410">
        <v>1</v>
      </c>
      <c r="I178" s="410">
        <v>0</v>
      </c>
      <c r="J178" s="410">
        <v>0</v>
      </c>
      <c r="K178" s="410">
        <v>0</v>
      </c>
      <c r="L178" s="410">
        <v>0</v>
      </c>
      <c r="M178" s="410">
        <v>1</v>
      </c>
      <c r="N178" s="410">
        <v>0</v>
      </c>
      <c r="O178" s="410"/>
      <c r="P178" s="410">
        <v>0</v>
      </c>
      <c r="Q178" s="410">
        <f>R178+S178*2</f>
        <v>0</v>
      </c>
      <c r="R178" s="410">
        <v>0</v>
      </c>
      <c r="S178" s="410">
        <v>0</v>
      </c>
      <c r="T178" s="148">
        <f t="shared" si="18"/>
        <v>33</v>
      </c>
      <c r="U178" s="148" t="s">
        <v>1191</v>
      </c>
      <c r="V178" s="222" t="s">
        <v>181</v>
      </c>
      <c r="W178" s="405">
        <v>0.4</v>
      </c>
      <c r="X178" s="148" t="s">
        <v>181</v>
      </c>
      <c r="Y178" s="222" t="s">
        <v>1190</v>
      </c>
      <c r="Z178" s="148" t="s">
        <v>420</v>
      </c>
      <c r="AA178" s="148" t="s">
        <v>105</v>
      </c>
      <c r="AB178" s="222" t="s">
        <v>181</v>
      </c>
      <c r="AC178" s="222" t="s">
        <v>181</v>
      </c>
      <c r="AD178" s="222" t="s">
        <v>181</v>
      </c>
      <c r="AE178" s="222" t="s">
        <v>181</v>
      </c>
      <c r="AF178" s="222" t="s">
        <v>181</v>
      </c>
      <c r="AG178" s="222" t="s">
        <v>181</v>
      </c>
      <c r="AH178" s="222" t="s">
        <v>181</v>
      </c>
      <c r="AI178" s="148" t="s">
        <v>181</v>
      </c>
      <c r="AJ178" s="222" t="s">
        <v>181</v>
      </c>
      <c r="AK178" s="148" t="s">
        <v>1191</v>
      </c>
      <c r="AL178" s="222" t="s">
        <v>181</v>
      </c>
      <c r="AM178" s="405">
        <v>0.4</v>
      </c>
      <c r="AN178" s="148" t="s">
        <v>181</v>
      </c>
      <c r="AO178" s="222" t="s">
        <v>1190</v>
      </c>
      <c r="AP178" s="148" t="s">
        <v>420</v>
      </c>
      <c r="AQ178" s="148" t="s">
        <v>105</v>
      </c>
      <c r="AR178" s="222" t="s">
        <v>181</v>
      </c>
      <c r="AS178" s="222" t="s">
        <v>181</v>
      </c>
      <c r="AT178" s="222" t="s">
        <v>181</v>
      </c>
      <c r="AU178" s="222" t="s">
        <v>181</v>
      </c>
      <c r="AV178" s="222" t="s">
        <v>181</v>
      </c>
      <c r="AW178" s="222" t="s">
        <v>181</v>
      </c>
      <c r="AX178" s="222" t="s">
        <v>181</v>
      </c>
      <c r="AY178" s="148" t="s">
        <v>181</v>
      </c>
      <c r="AZ178" s="222" t="s">
        <v>181</v>
      </c>
      <c r="BA178" s="3"/>
      <c r="BB178" s="3"/>
    </row>
    <row r="179" customFormat="1" ht="17.5" spans="1:54">
      <c r="A179" s="31">
        <f t="shared" ref="A179:A183" si="20">A177</f>
        <v>608</v>
      </c>
      <c r="B179" s="40" t="s">
        <v>409</v>
      </c>
      <c r="C179" s="31" t="s">
        <v>410</v>
      </c>
      <c r="D179" s="41" t="s">
        <v>126</v>
      </c>
      <c r="E179" s="42" t="s">
        <v>422</v>
      </c>
      <c r="F179" s="42" t="s">
        <v>423</v>
      </c>
      <c r="G179" s="363"/>
      <c r="H179" s="182">
        <v>1</v>
      </c>
      <c r="I179" s="182">
        <v>0</v>
      </c>
      <c r="J179" s="182">
        <v>0</v>
      </c>
      <c r="K179" s="182">
        <v>0</v>
      </c>
      <c r="L179" s="182">
        <v>0</v>
      </c>
      <c r="M179" s="182">
        <v>1</v>
      </c>
      <c r="N179" s="182">
        <v>0</v>
      </c>
      <c r="O179" s="182"/>
      <c r="P179" s="182">
        <v>0</v>
      </c>
      <c r="Q179" s="182">
        <f>R179+S179*2</f>
        <v>0</v>
      </c>
      <c r="R179" s="182">
        <v>0</v>
      </c>
      <c r="S179" s="182">
        <v>0</v>
      </c>
      <c r="T179" s="234">
        <f t="shared" si="18"/>
        <v>33</v>
      </c>
      <c r="U179" s="234">
        <v>60.5</v>
      </c>
      <c r="V179" s="223">
        <v>52</v>
      </c>
      <c r="W179" s="223">
        <v>40</v>
      </c>
      <c r="X179" s="234">
        <v>0</v>
      </c>
      <c r="Y179" s="223">
        <v>310000</v>
      </c>
      <c r="Z179" s="234">
        <v>60.1</v>
      </c>
      <c r="AA179" s="234">
        <v>9</v>
      </c>
      <c r="AB179" s="223">
        <v>49.75</v>
      </c>
      <c r="AC179" s="223">
        <v>48</v>
      </c>
      <c r="AD179" s="223">
        <v>57</v>
      </c>
      <c r="AE179" s="223">
        <v>0</v>
      </c>
      <c r="AF179" s="223">
        <v>30000</v>
      </c>
      <c r="AG179" s="223">
        <v>49.85</v>
      </c>
      <c r="AH179" s="223">
        <v>17</v>
      </c>
      <c r="AI179" s="234">
        <v>60.1</v>
      </c>
      <c r="AJ179" s="223">
        <v>49.85</v>
      </c>
      <c r="AK179" s="234">
        <v>60.5</v>
      </c>
      <c r="AL179" s="223">
        <v>52</v>
      </c>
      <c r="AM179" s="223">
        <v>40</v>
      </c>
      <c r="AN179" s="234">
        <v>0</v>
      </c>
      <c r="AO179" s="223">
        <v>310000</v>
      </c>
      <c r="AP179" s="234">
        <v>60.1</v>
      </c>
      <c r="AQ179" s="234">
        <v>9</v>
      </c>
      <c r="AR179" s="223">
        <v>49.75</v>
      </c>
      <c r="AS179" s="223">
        <v>48</v>
      </c>
      <c r="AT179" s="223">
        <v>57</v>
      </c>
      <c r="AU179" s="223">
        <v>0</v>
      </c>
      <c r="AV179" s="223">
        <v>30000</v>
      </c>
      <c r="AW179" s="223">
        <v>49.85</v>
      </c>
      <c r="AX179" s="223">
        <v>17</v>
      </c>
      <c r="AY179" s="234">
        <v>60.1</v>
      </c>
      <c r="AZ179" s="223">
        <v>49.85</v>
      </c>
      <c r="BA179" s="112">
        <v>51</v>
      </c>
      <c r="BB179" s="112">
        <v>49</v>
      </c>
    </row>
    <row r="180" s="2" customFormat="1" ht="17.5" spans="1:54">
      <c r="A180" s="34"/>
      <c r="B180" s="35"/>
      <c r="C180" s="34"/>
      <c r="D180" s="36"/>
      <c r="E180" s="37" t="s">
        <v>417</v>
      </c>
      <c r="F180" s="37" t="s">
        <v>424</v>
      </c>
      <c r="G180" s="362"/>
      <c r="H180" s="410">
        <v>1</v>
      </c>
      <c r="I180" s="410">
        <v>0</v>
      </c>
      <c r="J180" s="410">
        <v>0</v>
      </c>
      <c r="K180" s="410">
        <v>0</v>
      </c>
      <c r="L180" s="410">
        <v>0</v>
      </c>
      <c r="M180" s="410">
        <v>1</v>
      </c>
      <c r="N180" s="410">
        <v>0</v>
      </c>
      <c r="O180" s="410"/>
      <c r="P180" s="410">
        <v>0</v>
      </c>
      <c r="Q180" s="410">
        <f>R180+S180*2</f>
        <v>0</v>
      </c>
      <c r="R180" s="410">
        <v>0</v>
      </c>
      <c r="S180" s="410">
        <v>0</v>
      </c>
      <c r="T180" s="148">
        <f t="shared" si="18"/>
        <v>33</v>
      </c>
      <c r="U180" s="148" t="s">
        <v>1191</v>
      </c>
      <c r="V180" s="222" t="s">
        <v>181</v>
      </c>
      <c r="W180" s="405">
        <v>0.4</v>
      </c>
      <c r="X180" s="148" t="s">
        <v>181</v>
      </c>
      <c r="Y180" s="222" t="s">
        <v>1190</v>
      </c>
      <c r="Z180" s="148" t="s">
        <v>420</v>
      </c>
      <c r="AA180" s="148" t="s">
        <v>105</v>
      </c>
      <c r="AB180" s="222" t="s">
        <v>181</v>
      </c>
      <c r="AC180" s="222" t="s">
        <v>181</v>
      </c>
      <c r="AD180" s="222" t="s">
        <v>181</v>
      </c>
      <c r="AE180" s="222" t="s">
        <v>181</v>
      </c>
      <c r="AF180" s="222" t="s">
        <v>181</v>
      </c>
      <c r="AG180" s="222" t="s">
        <v>181</v>
      </c>
      <c r="AH180" s="222" t="s">
        <v>181</v>
      </c>
      <c r="AI180" s="148" t="s">
        <v>181</v>
      </c>
      <c r="AJ180" s="222" t="s">
        <v>181</v>
      </c>
      <c r="AK180" s="148" t="s">
        <v>1191</v>
      </c>
      <c r="AL180" s="222" t="s">
        <v>181</v>
      </c>
      <c r="AM180" s="405">
        <v>0.4</v>
      </c>
      <c r="AN180" s="148" t="s">
        <v>181</v>
      </c>
      <c r="AO180" s="222" t="s">
        <v>1190</v>
      </c>
      <c r="AP180" s="148" t="s">
        <v>420</v>
      </c>
      <c r="AQ180" s="148" t="s">
        <v>105</v>
      </c>
      <c r="AR180" s="222" t="s">
        <v>181</v>
      </c>
      <c r="AS180" s="222" t="s">
        <v>181</v>
      </c>
      <c r="AT180" s="222" t="s">
        <v>181</v>
      </c>
      <c r="AU180" s="222" t="s">
        <v>181</v>
      </c>
      <c r="AV180" s="222" t="s">
        <v>181</v>
      </c>
      <c r="AW180" s="222" t="s">
        <v>181</v>
      </c>
      <c r="AX180" s="222" t="s">
        <v>181</v>
      </c>
      <c r="AY180" s="148" t="s">
        <v>181</v>
      </c>
      <c r="AZ180" s="222" t="s">
        <v>181</v>
      </c>
      <c r="BA180" s="3"/>
      <c r="BB180" s="3"/>
    </row>
    <row r="181" customFormat="1" ht="17.5" spans="1:54">
      <c r="A181" s="31">
        <f t="shared" si="20"/>
        <v>608</v>
      </c>
      <c r="B181" s="40" t="s">
        <v>409</v>
      </c>
      <c r="C181" s="31" t="s">
        <v>410</v>
      </c>
      <c r="D181" s="41" t="s">
        <v>129</v>
      </c>
      <c r="E181" s="42" t="s">
        <v>425</v>
      </c>
      <c r="F181" s="42" t="s">
        <v>426</v>
      </c>
      <c r="G181" s="363"/>
      <c r="H181" s="182">
        <v>1</v>
      </c>
      <c r="I181" s="182">
        <v>0</v>
      </c>
      <c r="J181" s="182">
        <v>0</v>
      </c>
      <c r="K181" s="182">
        <v>0</v>
      </c>
      <c r="L181" s="182">
        <v>0</v>
      </c>
      <c r="M181" s="182">
        <v>1</v>
      </c>
      <c r="N181" s="182">
        <v>0</v>
      </c>
      <c r="O181" s="182"/>
      <c r="P181" s="182">
        <v>0</v>
      </c>
      <c r="Q181" s="182">
        <f>R181+S181*2</f>
        <v>0</v>
      </c>
      <c r="R181" s="182">
        <v>0</v>
      </c>
      <c r="S181" s="182">
        <v>0</v>
      </c>
      <c r="T181" s="234">
        <f t="shared" si="18"/>
        <v>33</v>
      </c>
      <c r="U181" s="234">
        <v>60.5</v>
      </c>
      <c r="V181" s="223">
        <v>52</v>
      </c>
      <c r="W181" s="223">
        <v>40</v>
      </c>
      <c r="X181" s="234">
        <v>0</v>
      </c>
      <c r="Y181" s="223">
        <v>310000</v>
      </c>
      <c r="Z181" s="234">
        <v>60.1</v>
      </c>
      <c r="AA181" s="234">
        <v>9</v>
      </c>
      <c r="AB181" s="223">
        <v>49.75</v>
      </c>
      <c r="AC181" s="223">
        <v>48</v>
      </c>
      <c r="AD181" s="223">
        <v>57</v>
      </c>
      <c r="AE181" s="223">
        <v>0</v>
      </c>
      <c r="AF181" s="223">
        <v>30000</v>
      </c>
      <c r="AG181" s="223">
        <v>49.85</v>
      </c>
      <c r="AH181" s="223">
        <v>17</v>
      </c>
      <c r="AI181" s="234">
        <v>60.1</v>
      </c>
      <c r="AJ181" s="223">
        <v>49.85</v>
      </c>
      <c r="AK181" s="234">
        <v>60.5</v>
      </c>
      <c r="AL181" s="223">
        <v>52</v>
      </c>
      <c r="AM181" s="223">
        <v>40</v>
      </c>
      <c r="AN181" s="234">
        <v>0</v>
      </c>
      <c r="AO181" s="223">
        <v>310000</v>
      </c>
      <c r="AP181" s="234">
        <v>60.1</v>
      </c>
      <c r="AQ181" s="234">
        <v>9</v>
      </c>
      <c r="AR181" s="223">
        <v>49.75</v>
      </c>
      <c r="AS181" s="223">
        <v>48</v>
      </c>
      <c r="AT181" s="223">
        <v>57</v>
      </c>
      <c r="AU181" s="223">
        <v>0</v>
      </c>
      <c r="AV181" s="223">
        <v>30000</v>
      </c>
      <c r="AW181" s="223">
        <v>49.85</v>
      </c>
      <c r="AX181" s="223">
        <v>17</v>
      </c>
      <c r="AY181" s="234">
        <v>60.1</v>
      </c>
      <c r="AZ181" s="223">
        <v>49.85</v>
      </c>
      <c r="BA181" s="112">
        <v>51</v>
      </c>
      <c r="BB181" s="112">
        <v>49</v>
      </c>
    </row>
    <row r="182" s="3" customFormat="1" ht="17.5" spans="1:52">
      <c r="A182" s="45"/>
      <c r="B182" s="35"/>
      <c r="C182" s="34"/>
      <c r="D182" s="36"/>
      <c r="E182" s="37"/>
      <c r="F182" s="37"/>
      <c r="G182" s="362"/>
      <c r="H182" s="181"/>
      <c r="I182" s="181"/>
      <c r="J182" s="181"/>
      <c r="K182" s="181"/>
      <c r="L182" s="181"/>
      <c r="M182" s="181"/>
      <c r="N182" s="181"/>
      <c r="O182" s="181"/>
      <c r="P182" s="181">
        <v>0</v>
      </c>
      <c r="Q182" s="181"/>
      <c r="R182" s="181"/>
      <c r="S182" s="181"/>
      <c r="T182" s="148">
        <f t="shared" si="18"/>
        <v>0</v>
      </c>
      <c r="U182" s="148"/>
      <c r="V182" s="222"/>
      <c r="W182" s="222"/>
      <c r="X182" s="148"/>
      <c r="Y182" s="222"/>
      <c r="Z182" s="148"/>
      <c r="AA182" s="148"/>
      <c r="AB182" s="222"/>
      <c r="AC182" s="222"/>
      <c r="AD182" s="222"/>
      <c r="AE182" s="222"/>
      <c r="AF182" s="222"/>
      <c r="AG182" s="222"/>
      <c r="AH182" s="222"/>
      <c r="AI182" s="148"/>
      <c r="AJ182" s="222"/>
      <c r="AK182" s="148"/>
      <c r="AL182" s="222"/>
      <c r="AM182" s="222"/>
      <c r="AN182" s="148"/>
      <c r="AO182" s="222"/>
      <c r="AP182" s="148"/>
      <c r="AQ182" s="148"/>
      <c r="AR182" s="222"/>
      <c r="AS182" s="222"/>
      <c r="AT182" s="222"/>
      <c r="AU182" s="222"/>
      <c r="AV182" s="222"/>
      <c r="AW182" s="222"/>
      <c r="AX182" s="222"/>
      <c r="AY182" s="148"/>
      <c r="AZ182" s="222"/>
    </row>
    <row r="183" customFormat="1" ht="17.5" spans="1:54">
      <c r="A183" s="48">
        <f t="shared" si="20"/>
        <v>608</v>
      </c>
      <c r="B183" s="40"/>
      <c r="C183" s="31" t="s">
        <v>410</v>
      </c>
      <c r="D183" s="41" t="s">
        <v>132</v>
      </c>
      <c r="E183" s="42" t="s">
        <v>427</v>
      </c>
      <c r="F183" s="42" t="s">
        <v>428</v>
      </c>
      <c r="G183" s="363"/>
      <c r="H183" s="182"/>
      <c r="I183" s="182"/>
      <c r="J183" s="182"/>
      <c r="K183" s="182"/>
      <c r="L183" s="182"/>
      <c r="M183" s="182"/>
      <c r="N183" s="182"/>
      <c r="O183" s="182"/>
      <c r="P183" s="182">
        <v>0</v>
      </c>
      <c r="Q183" s="182"/>
      <c r="R183" s="182"/>
      <c r="S183" s="182"/>
      <c r="T183" s="234">
        <f t="shared" si="18"/>
        <v>0</v>
      </c>
      <c r="U183" s="234"/>
      <c r="V183" s="223"/>
      <c r="W183" s="223"/>
      <c r="X183" s="234"/>
      <c r="Y183" s="223"/>
      <c r="Z183" s="234"/>
      <c r="AA183" s="234"/>
      <c r="AB183" s="223"/>
      <c r="AC183" s="223"/>
      <c r="AD183" s="223"/>
      <c r="AE183" s="223"/>
      <c r="AF183" s="223"/>
      <c r="AG183" s="223"/>
      <c r="AH183" s="223"/>
      <c r="AI183" s="234"/>
      <c r="AJ183" s="223"/>
      <c r="AK183" s="234"/>
      <c r="AL183" s="223"/>
      <c r="AM183" s="223"/>
      <c r="AN183" s="234"/>
      <c r="AO183" s="223"/>
      <c r="AP183" s="234"/>
      <c r="AQ183" s="234"/>
      <c r="AR183" s="223"/>
      <c r="AS183" s="223"/>
      <c r="AT183" s="223"/>
      <c r="AU183" s="223"/>
      <c r="AV183" s="223"/>
      <c r="AW183" s="223"/>
      <c r="AX183" s="223"/>
      <c r="AY183" s="234"/>
      <c r="AZ183" s="223"/>
      <c r="BA183" s="26"/>
      <c r="BB183" s="26"/>
    </row>
    <row r="184" s="6" customFormat="1" ht="17.5" spans="1:52">
      <c r="A184" s="62"/>
      <c r="B184" s="63"/>
      <c r="C184" s="62"/>
      <c r="D184" s="64"/>
      <c r="E184" s="65"/>
      <c r="F184" s="65" t="s">
        <v>716</v>
      </c>
      <c r="G184" s="374"/>
      <c r="H184" s="375">
        <v>0</v>
      </c>
      <c r="I184" s="375">
        <v>0</v>
      </c>
      <c r="J184" s="375">
        <v>0</v>
      </c>
      <c r="K184" s="375">
        <v>0</v>
      </c>
      <c r="L184" s="375">
        <v>0</v>
      </c>
      <c r="M184" s="375">
        <v>0</v>
      </c>
      <c r="N184" s="375">
        <v>0</v>
      </c>
      <c r="O184" s="375"/>
      <c r="P184" s="375">
        <v>0</v>
      </c>
      <c r="Q184" s="375">
        <v>0</v>
      </c>
      <c r="R184" s="375">
        <v>0</v>
      </c>
      <c r="S184" s="375">
        <v>0</v>
      </c>
      <c r="T184" s="341">
        <f t="shared" si="18"/>
        <v>0</v>
      </c>
      <c r="U184" s="313" t="s">
        <v>181</v>
      </c>
      <c r="V184" s="313" t="s">
        <v>181</v>
      </c>
      <c r="W184" s="313" t="s">
        <v>181</v>
      </c>
      <c r="X184" s="313" t="s">
        <v>181</v>
      </c>
      <c r="Y184" s="313" t="s">
        <v>181</v>
      </c>
      <c r="Z184" s="313" t="s">
        <v>181</v>
      </c>
      <c r="AA184" s="313" t="s">
        <v>181</v>
      </c>
      <c r="AB184" s="313" t="s">
        <v>181</v>
      </c>
      <c r="AC184" s="313" t="s">
        <v>181</v>
      </c>
      <c r="AD184" s="313" t="s">
        <v>181</v>
      </c>
      <c r="AE184" s="313" t="s">
        <v>181</v>
      </c>
      <c r="AF184" s="313" t="s">
        <v>181</v>
      </c>
      <c r="AG184" s="313" t="s">
        <v>181</v>
      </c>
      <c r="AH184" s="313" t="s">
        <v>181</v>
      </c>
      <c r="AI184" s="313" t="s">
        <v>181</v>
      </c>
      <c r="AJ184" s="313" t="s">
        <v>181</v>
      </c>
      <c r="AK184" s="313" t="s">
        <v>181</v>
      </c>
      <c r="AL184" s="313" t="s">
        <v>181</v>
      </c>
      <c r="AM184" s="313" t="s">
        <v>181</v>
      </c>
      <c r="AN184" s="313" t="s">
        <v>181</v>
      </c>
      <c r="AO184" s="313" t="s">
        <v>181</v>
      </c>
      <c r="AP184" s="313" t="s">
        <v>181</v>
      </c>
      <c r="AQ184" s="313" t="s">
        <v>181</v>
      </c>
      <c r="AR184" s="313" t="s">
        <v>181</v>
      </c>
      <c r="AS184" s="313" t="s">
        <v>181</v>
      </c>
      <c r="AT184" s="313" t="s">
        <v>181</v>
      </c>
      <c r="AU184" s="313" t="s">
        <v>181</v>
      </c>
      <c r="AV184" s="313" t="s">
        <v>181</v>
      </c>
      <c r="AW184" s="313" t="s">
        <v>181</v>
      </c>
      <c r="AX184" s="313" t="s">
        <v>181</v>
      </c>
      <c r="AY184" s="313" t="s">
        <v>181</v>
      </c>
      <c r="AZ184" s="313" t="s">
        <v>181</v>
      </c>
    </row>
    <row r="185" customFormat="1" ht="17.5" spans="1:54">
      <c r="A185" s="31">
        <f>A181</f>
        <v>608</v>
      </c>
      <c r="B185" s="40" t="s">
        <v>432</v>
      </c>
      <c r="C185" s="31" t="s">
        <v>433</v>
      </c>
      <c r="D185" s="41" t="s">
        <v>109</v>
      </c>
      <c r="E185" s="42" t="s">
        <v>434</v>
      </c>
      <c r="F185" s="42" t="s">
        <v>435</v>
      </c>
      <c r="G185" s="363"/>
      <c r="H185" s="182">
        <v>0</v>
      </c>
      <c r="I185" s="182">
        <v>0</v>
      </c>
      <c r="J185" s="182">
        <v>0</v>
      </c>
      <c r="K185" s="182">
        <v>0</v>
      </c>
      <c r="L185" s="182">
        <v>0</v>
      </c>
      <c r="M185" s="182">
        <v>0</v>
      </c>
      <c r="N185" s="182">
        <v>0</v>
      </c>
      <c r="O185" s="182"/>
      <c r="P185" s="182">
        <v>0</v>
      </c>
      <c r="Q185" s="182">
        <f>R185+S185*2</f>
        <v>0</v>
      </c>
      <c r="R185" s="182">
        <v>0</v>
      </c>
      <c r="S185" s="182">
        <v>0</v>
      </c>
      <c r="T185" s="234">
        <f t="shared" si="18"/>
        <v>0</v>
      </c>
      <c r="U185" s="234">
        <v>50.2</v>
      </c>
      <c r="V185" s="223">
        <v>52</v>
      </c>
      <c r="W185" s="223">
        <v>40</v>
      </c>
      <c r="X185" s="234">
        <v>0</v>
      </c>
      <c r="Y185" s="223">
        <v>1000</v>
      </c>
      <c r="Z185" s="234">
        <v>50.2</v>
      </c>
      <c r="AA185" s="234">
        <v>9</v>
      </c>
      <c r="AB185" s="223">
        <v>49.75</v>
      </c>
      <c r="AC185" s="223">
        <v>48</v>
      </c>
      <c r="AD185" s="223">
        <v>57</v>
      </c>
      <c r="AE185" s="223">
        <v>0</v>
      </c>
      <c r="AF185" s="223">
        <v>30000</v>
      </c>
      <c r="AG185" s="223">
        <v>49.85</v>
      </c>
      <c r="AH185" s="223">
        <v>17</v>
      </c>
      <c r="AI185" s="234">
        <v>50.2</v>
      </c>
      <c r="AJ185" s="223">
        <v>49.85</v>
      </c>
      <c r="AK185" s="234">
        <v>50.2</v>
      </c>
      <c r="AL185" s="223">
        <v>52</v>
      </c>
      <c r="AM185" s="223">
        <v>40</v>
      </c>
      <c r="AN185" s="234">
        <v>0</v>
      </c>
      <c r="AO185" s="223">
        <v>1000</v>
      </c>
      <c r="AP185" s="234">
        <v>50.2</v>
      </c>
      <c r="AQ185" s="234">
        <v>9</v>
      </c>
      <c r="AR185" s="223">
        <v>49.75</v>
      </c>
      <c r="AS185" s="223">
        <v>48</v>
      </c>
      <c r="AT185" s="223">
        <v>57</v>
      </c>
      <c r="AU185" s="223">
        <v>0</v>
      </c>
      <c r="AV185" s="223">
        <v>30000</v>
      </c>
      <c r="AW185" s="223">
        <v>49.85</v>
      </c>
      <c r="AX185" s="223">
        <v>17</v>
      </c>
      <c r="AY185" s="234">
        <v>50.2</v>
      </c>
      <c r="AZ185" s="223">
        <v>49.85</v>
      </c>
      <c r="BA185" s="112">
        <v>51</v>
      </c>
      <c r="BB185" s="112">
        <v>49</v>
      </c>
    </row>
    <row r="186" s="6" customFormat="1" ht="17.5" spans="1:52">
      <c r="A186" s="62"/>
      <c r="B186" s="63"/>
      <c r="C186" s="62"/>
      <c r="D186" s="64"/>
      <c r="E186" s="65"/>
      <c r="F186" s="65" t="s">
        <v>721</v>
      </c>
      <c r="G186" s="374"/>
      <c r="H186" s="375">
        <v>0</v>
      </c>
      <c r="I186" s="375">
        <v>0</v>
      </c>
      <c r="J186" s="375">
        <v>0</v>
      </c>
      <c r="K186" s="375">
        <v>0</v>
      </c>
      <c r="L186" s="375">
        <v>0</v>
      </c>
      <c r="M186" s="375">
        <v>0</v>
      </c>
      <c r="N186" s="375">
        <v>0</v>
      </c>
      <c r="O186" s="375"/>
      <c r="P186" s="375">
        <v>0</v>
      </c>
      <c r="Q186" s="375">
        <v>0</v>
      </c>
      <c r="R186" s="375">
        <v>0</v>
      </c>
      <c r="S186" s="375">
        <v>0</v>
      </c>
      <c r="T186" s="341">
        <f t="shared" si="18"/>
        <v>0</v>
      </c>
      <c r="U186" s="313" t="s">
        <v>181</v>
      </c>
      <c r="V186" s="313" t="s">
        <v>181</v>
      </c>
      <c r="W186" s="313" t="s">
        <v>181</v>
      </c>
      <c r="X186" s="313" t="s">
        <v>181</v>
      </c>
      <c r="Y186" s="313" t="s">
        <v>181</v>
      </c>
      <c r="Z186" s="313" t="s">
        <v>181</v>
      </c>
      <c r="AA186" s="313" t="s">
        <v>181</v>
      </c>
      <c r="AB186" s="313" t="s">
        <v>181</v>
      </c>
      <c r="AC186" s="313" t="s">
        <v>181</v>
      </c>
      <c r="AD186" s="313" t="s">
        <v>181</v>
      </c>
      <c r="AE186" s="313" t="s">
        <v>181</v>
      </c>
      <c r="AF186" s="313" t="s">
        <v>181</v>
      </c>
      <c r="AG186" s="313" t="s">
        <v>181</v>
      </c>
      <c r="AH186" s="313" t="s">
        <v>181</v>
      </c>
      <c r="AI186" s="313" t="s">
        <v>181</v>
      </c>
      <c r="AJ186" s="313" t="s">
        <v>181</v>
      </c>
      <c r="AK186" s="313" t="s">
        <v>181</v>
      </c>
      <c r="AL186" s="313" t="s">
        <v>181</v>
      </c>
      <c r="AM186" s="313" t="s">
        <v>181</v>
      </c>
      <c r="AN186" s="313" t="s">
        <v>181</v>
      </c>
      <c r="AO186" s="313" t="s">
        <v>181</v>
      </c>
      <c r="AP186" s="313" t="s">
        <v>181</v>
      </c>
      <c r="AQ186" s="313" t="s">
        <v>181</v>
      </c>
      <c r="AR186" s="313" t="s">
        <v>181</v>
      </c>
      <c r="AS186" s="313" t="s">
        <v>181</v>
      </c>
      <c r="AT186" s="313" t="s">
        <v>181</v>
      </c>
      <c r="AU186" s="313" t="s">
        <v>181</v>
      </c>
      <c r="AV186" s="313" t="s">
        <v>181</v>
      </c>
      <c r="AW186" s="313" t="s">
        <v>181</v>
      </c>
      <c r="AX186" s="313" t="s">
        <v>181</v>
      </c>
      <c r="AY186" s="313" t="s">
        <v>181</v>
      </c>
      <c r="AZ186" s="313" t="s">
        <v>181</v>
      </c>
    </row>
    <row r="187" customFormat="1" ht="17.5" spans="1:54">
      <c r="A187" s="31">
        <f>A185</f>
        <v>608</v>
      </c>
      <c r="B187" s="40" t="s">
        <v>432</v>
      </c>
      <c r="C187" s="31" t="s">
        <v>439</v>
      </c>
      <c r="D187" s="41" t="s">
        <v>120</v>
      </c>
      <c r="E187" s="42" t="s">
        <v>440</v>
      </c>
      <c r="F187" s="42" t="s">
        <v>441</v>
      </c>
      <c r="G187" s="363"/>
      <c r="H187" s="182">
        <v>0</v>
      </c>
      <c r="I187" s="182">
        <v>0</v>
      </c>
      <c r="J187" s="182">
        <v>0</v>
      </c>
      <c r="K187" s="182">
        <v>0</v>
      </c>
      <c r="L187" s="182">
        <v>0</v>
      </c>
      <c r="M187" s="182">
        <v>0</v>
      </c>
      <c r="N187" s="182">
        <v>0</v>
      </c>
      <c r="O187" s="182"/>
      <c r="P187" s="182">
        <v>0</v>
      </c>
      <c r="Q187" s="182">
        <f>R187+S187*2</f>
        <v>0</v>
      </c>
      <c r="R187" s="182">
        <v>0</v>
      </c>
      <c r="S187" s="182">
        <v>0</v>
      </c>
      <c r="T187" s="234">
        <f t="shared" si="18"/>
        <v>0</v>
      </c>
      <c r="U187" s="234">
        <v>50.2</v>
      </c>
      <c r="V187" s="223">
        <v>52</v>
      </c>
      <c r="W187" s="223">
        <v>40</v>
      </c>
      <c r="X187" s="234">
        <v>0</v>
      </c>
      <c r="Y187" s="223">
        <v>1000</v>
      </c>
      <c r="Z187" s="234">
        <v>50.2</v>
      </c>
      <c r="AA187" s="234">
        <v>9</v>
      </c>
      <c r="AB187" s="223">
        <v>49.75</v>
      </c>
      <c r="AC187" s="223">
        <v>48</v>
      </c>
      <c r="AD187" s="223">
        <v>57</v>
      </c>
      <c r="AE187" s="223">
        <v>0</v>
      </c>
      <c r="AF187" s="223">
        <v>30000</v>
      </c>
      <c r="AG187" s="223">
        <v>49.85</v>
      </c>
      <c r="AH187" s="223">
        <v>17</v>
      </c>
      <c r="AI187" s="234">
        <v>50.2</v>
      </c>
      <c r="AJ187" s="223">
        <v>49.85</v>
      </c>
      <c r="AK187" s="234">
        <v>50.2</v>
      </c>
      <c r="AL187" s="223">
        <v>52</v>
      </c>
      <c r="AM187" s="223">
        <v>40</v>
      </c>
      <c r="AN187" s="234">
        <v>0</v>
      </c>
      <c r="AO187" s="223">
        <v>1000</v>
      </c>
      <c r="AP187" s="234">
        <v>50.2</v>
      </c>
      <c r="AQ187" s="234">
        <v>9</v>
      </c>
      <c r="AR187" s="223">
        <v>49.75</v>
      </c>
      <c r="AS187" s="223">
        <v>48</v>
      </c>
      <c r="AT187" s="223">
        <v>57</v>
      </c>
      <c r="AU187" s="223">
        <v>0</v>
      </c>
      <c r="AV187" s="223">
        <v>30000</v>
      </c>
      <c r="AW187" s="223">
        <v>49.85</v>
      </c>
      <c r="AX187" s="223">
        <v>17</v>
      </c>
      <c r="AY187" s="234">
        <v>50.2</v>
      </c>
      <c r="AZ187" s="223">
        <v>49.85</v>
      </c>
      <c r="BA187" s="112">
        <v>51</v>
      </c>
      <c r="BB187" s="112">
        <v>49</v>
      </c>
    </row>
    <row r="188" s="6" customFormat="1" ht="17.5" spans="1:52">
      <c r="A188" s="62"/>
      <c r="B188" s="63"/>
      <c r="C188" s="62"/>
      <c r="D188" s="64"/>
      <c r="E188" s="65"/>
      <c r="F188" s="65" t="s">
        <v>722</v>
      </c>
      <c r="G188" s="374"/>
      <c r="H188" s="375">
        <v>0</v>
      </c>
      <c r="I188" s="375">
        <v>0</v>
      </c>
      <c r="J188" s="375">
        <v>0</v>
      </c>
      <c r="K188" s="375">
        <v>0</v>
      </c>
      <c r="L188" s="375">
        <v>0</v>
      </c>
      <c r="M188" s="375">
        <v>0</v>
      </c>
      <c r="N188" s="375">
        <v>0</v>
      </c>
      <c r="O188" s="375"/>
      <c r="P188" s="375">
        <v>0</v>
      </c>
      <c r="Q188" s="375">
        <v>0</v>
      </c>
      <c r="R188" s="375">
        <v>0</v>
      </c>
      <c r="S188" s="375">
        <v>0</v>
      </c>
      <c r="T188" s="341">
        <f t="shared" si="18"/>
        <v>0</v>
      </c>
      <c r="U188" s="313" t="s">
        <v>181</v>
      </c>
      <c r="V188" s="313" t="s">
        <v>181</v>
      </c>
      <c r="W188" s="313" t="s">
        <v>181</v>
      </c>
      <c r="X188" s="313" t="s">
        <v>181</v>
      </c>
      <c r="Y188" s="313" t="s">
        <v>181</v>
      </c>
      <c r="Z188" s="313" t="s">
        <v>181</v>
      </c>
      <c r="AA188" s="313" t="s">
        <v>181</v>
      </c>
      <c r="AB188" s="313" t="s">
        <v>181</v>
      </c>
      <c r="AC188" s="313" t="s">
        <v>181</v>
      </c>
      <c r="AD188" s="313" t="s">
        <v>181</v>
      </c>
      <c r="AE188" s="313" t="s">
        <v>181</v>
      </c>
      <c r="AF188" s="313" t="s">
        <v>181</v>
      </c>
      <c r="AG188" s="313" t="s">
        <v>181</v>
      </c>
      <c r="AH188" s="313" t="s">
        <v>181</v>
      </c>
      <c r="AI188" s="313" t="s">
        <v>181</v>
      </c>
      <c r="AJ188" s="313" t="s">
        <v>181</v>
      </c>
      <c r="AK188" s="313" t="s">
        <v>181</v>
      </c>
      <c r="AL188" s="313" t="s">
        <v>181</v>
      </c>
      <c r="AM188" s="313" t="s">
        <v>181</v>
      </c>
      <c r="AN188" s="313" t="s">
        <v>181</v>
      </c>
      <c r="AO188" s="313" t="s">
        <v>181</v>
      </c>
      <c r="AP188" s="313" t="s">
        <v>181</v>
      </c>
      <c r="AQ188" s="313" t="s">
        <v>181</v>
      </c>
      <c r="AR188" s="313" t="s">
        <v>181</v>
      </c>
      <c r="AS188" s="313" t="s">
        <v>181</v>
      </c>
      <c r="AT188" s="313" t="s">
        <v>181</v>
      </c>
      <c r="AU188" s="313" t="s">
        <v>181</v>
      </c>
      <c r="AV188" s="313" t="s">
        <v>181</v>
      </c>
      <c r="AW188" s="313" t="s">
        <v>181</v>
      </c>
      <c r="AX188" s="313" t="s">
        <v>181</v>
      </c>
      <c r="AY188" s="313" t="s">
        <v>181</v>
      </c>
      <c r="AZ188" s="313" t="s">
        <v>181</v>
      </c>
    </row>
    <row r="189" customFormat="1" ht="17.5" spans="1:54">
      <c r="A189" s="31">
        <f>A187</f>
        <v>608</v>
      </c>
      <c r="B189" s="40" t="s">
        <v>432</v>
      </c>
      <c r="C189" s="31" t="s">
        <v>445</v>
      </c>
      <c r="D189" s="41" t="s">
        <v>126</v>
      </c>
      <c r="E189" s="42" t="s">
        <v>446</v>
      </c>
      <c r="F189" s="42" t="s">
        <v>447</v>
      </c>
      <c r="G189" s="363"/>
      <c r="H189" s="182">
        <v>0</v>
      </c>
      <c r="I189" s="182">
        <v>0</v>
      </c>
      <c r="J189" s="182">
        <v>0</v>
      </c>
      <c r="K189" s="182">
        <v>0</v>
      </c>
      <c r="L189" s="182">
        <v>0</v>
      </c>
      <c r="M189" s="182">
        <v>0</v>
      </c>
      <c r="N189" s="182">
        <v>0</v>
      </c>
      <c r="O189" s="182"/>
      <c r="P189" s="182">
        <v>0</v>
      </c>
      <c r="Q189" s="182">
        <f>R189+S189*2</f>
        <v>0</v>
      </c>
      <c r="R189" s="182">
        <v>0</v>
      </c>
      <c r="S189" s="182">
        <v>0</v>
      </c>
      <c r="T189" s="234">
        <f t="shared" si="18"/>
        <v>0</v>
      </c>
      <c r="U189" s="234">
        <v>50.2</v>
      </c>
      <c r="V189" s="223">
        <v>52</v>
      </c>
      <c r="W189" s="223">
        <v>40</v>
      </c>
      <c r="X189" s="234">
        <v>0</v>
      </c>
      <c r="Y189" s="223">
        <v>1000</v>
      </c>
      <c r="Z189" s="234">
        <v>50.2</v>
      </c>
      <c r="AA189" s="234">
        <v>9</v>
      </c>
      <c r="AB189" s="223">
        <v>49.75</v>
      </c>
      <c r="AC189" s="223">
        <v>48</v>
      </c>
      <c r="AD189" s="223">
        <v>57</v>
      </c>
      <c r="AE189" s="223">
        <v>0</v>
      </c>
      <c r="AF189" s="223">
        <v>30000</v>
      </c>
      <c r="AG189" s="223">
        <v>49.85</v>
      </c>
      <c r="AH189" s="223">
        <v>17</v>
      </c>
      <c r="AI189" s="234">
        <v>50.2</v>
      </c>
      <c r="AJ189" s="223">
        <v>49.85</v>
      </c>
      <c r="AK189" s="234">
        <v>50.2</v>
      </c>
      <c r="AL189" s="223">
        <v>52</v>
      </c>
      <c r="AM189" s="223">
        <v>40</v>
      </c>
      <c r="AN189" s="234">
        <v>0</v>
      </c>
      <c r="AO189" s="223">
        <v>1000</v>
      </c>
      <c r="AP189" s="234">
        <v>50.2</v>
      </c>
      <c r="AQ189" s="234">
        <v>9</v>
      </c>
      <c r="AR189" s="223">
        <v>49.75</v>
      </c>
      <c r="AS189" s="223">
        <v>48</v>
      </c>
      <c r="AT189" s="223">
        <v>57</v>
      </c>
      <c r="AU189" s="223">
        <v>0</v>
      </c>
      <c r="AV189" s="223">
        <v>30000</v>
      </c>
      <c r="AW189" s="223">
        <v>49.85</v>
      </c>
      <c r="AX189" s="223">
        <v>17</v>
      </c>
      <c r="AY189" s="234">
        <v>50.2</v>
      </c>
      <c r="AZ189" s="223">
        <v>49.85</v>
      </c>
      <c r="BA189" s="112">
        <v>51</v>
      </c>
      <c r="BB189" s="112">
        <v>49</v>
      </c>
    </row>
    <row r="190" s="10" customFormat="1" ht="17.5" spans="1:52">
      <c r="A190" s="70"/>
      <c r="B190" s="71"/>
      <c r="C190" s="70"/>
      <c r="D190" s="72"/>
      <c r="E190" s="73" t="s">
        <v>192</v>
      </c>
      <c r="F190" s="73"/>
      <c r="G190" s="376"/>
      <c r="H190" s="377">
        <v>1</v>
      </c>
      <c r="I190" s="377">
        <v>0</v>
      </c>
      <c r="J190" s="377">
        <v>1</v>
      </c>
      <c r="K190" s="377">
        <v>0</v>
      </c>
      <c r="L190" s="377">
        <v>0</v>
      </c>
      <c r="M190" s="377">
        <v>1</v>
      </c>
      <c r="N190" s="377">
        <v>0</v>
      </c>
      <c r="O190" s="377"/>
      <c r="P190" s="377">
        <v>0</v>
      </c>
      <c r="Q190" s="377">
        <f t="shared" ref="Q190:Q197" si="21">R190+S190*2</f>
        <v>0</v>
      </c>
      <c r="R190" s="377">
        <v>0</v>
      </c>
      <c r="S190" s="377">
        <v>0</v>
      </c>
      <c r="T190" s="141">
        <f t="shared" si="18"/>
        <v>37</v>
      </c>
      <c r="U190" s="141">
        <v>50.2</v>
      </c>
      <c r="V190" s="110">
        <v>52</v>
      </c>
      <c r="W190" s="110">
        <v>40</v>
      </c>
      <c r="X190" s="141" t="s">
        <v>1171</v>
      </c>
      <c r="Y190" s="110" t="s">
        <v>1172</v>
      </c>
      <c r="Z190" s="141" t="s">
        <v>1173</v>
      </c>
      <c r="AA190" s="141" t="s">
        <v>1174</v>
      </c>
      <c r="AB190" s="110">
        <v>49.8</v>
      </c>
      <c r="AC190" s="110" t="s">
        <v>181</v>
      </c>
      <c r="AD190" s="110">
        <v>40</v>
      </c>
      <c r="AE190" s="110" t="s">
        <v>181</v>
      </c>
      <c r="AF190" s="110">
        <v>0</v>
      </c>
      <c r="AG190" s="110" t="s">
        <v>181</v>
      </c>
      <c r="AH190" s="110" t="s">
        <v>181</v>
      </c>
      <c r="AI190" s="141" t="s">
        <v>181</v>
      </c>
      <c r="AJ190" s="110" t="s">
        <v>181</v>
      </c>
      <c r="AK190" s="141">
        <v>50.2</v>
      </c>
      <c r="AL190" s="110">
        <v>52</v>
      </c>
      <c r="AM190" s="110">
        <v>40</v>
      </c>
      <c r="AN190" s="141" t="s">
        <v>1171</v>
      </c>
      <c r="AO190" s="110" t="s">
        <v>1172</v>
      </c>
      <c r="AP190" s="141" t="s">
        <v>1173</v>
      </c>
      <c r="AQ190" s="141" t="s">
        <v>1174</v>
      </c>
      <c r="AR190" s="110">
        <v>49.8</v>
      </c>
      <c r="AS190" s="110" t="s">
        <v>181</v>
      </c>
      <c r="AT190" s="110" t="s">
        <v>181</v>
      </c>
      <c r="AU190" s="110" t="s">
        <v>181</v>
      </c>
      <c r="AV190" s="110" t="s">
        <v>181</v>
      </c>
      <c r="AW190" s="110" t="s">
        <v>181</v>
      </c>
      <c r="AX190" s="110" t="s">
        <v>181</v>
      </c>
      <c r="AY190" s="141" t="s">
        <v>181</v>
      </c>
      <c r="AZ190" s="110" t="s">
        <v>181</v>
      </c>
    </row>
    <row r="191" customFormat="1" ht="17.5" spans="1:54">
      <c r="A191" s="31">
        <f>A189</f>
        <v>608</v>
      </c>
      <c r="B191" s="40" t="s">
        <v>450</v>
      </c>
      <c r="C191" s="31" t="s">
        <v>451</v>
      </c>
      <c r="D191" s="41" t="s">
        <v>109</v>
      </c>
      <c r="E191" s="42" t="s">
        <v>452</v>
      </c>
      <c r="F191" s="31" t="s">
        <v>451</v>
      </c>
      <c r="G191" s="363"/>
      <c r="H191" s="182">
        <v>1</v>
      </c>
      <c r="I191" s="182">
        <v>0</v>
      </c>
      <c r="J191" s="182">
        <v>1</v>
      </c>
      <c r="K191" s="182">
        <v>0</v>
      </c>
      <c r="L191" s="182">
        <v>0</v>
      </c>
      <c r="M191" s="195">
        <v>1</v>
      </c>
      <c r="N191" s="182">
        <v>0</v>
      </c>
      <c r="O191" s="182"/>
      <c r="P191" s="182">
        <v>0</v>
      </c>
      <c r="Q191" s="182">
        <f t="shared" si="21"/>
        <v>0</v>
      </c>
      <c r="R191" s="182">
        <v>0</v>
      </c>
      <c r="S191" s="182">
        <v>0</v>
      </c>
      <c r="T191" s="234">
        <f t="shared" si="18"/>
        <v>37</v>
      </c>
      <c r="U191" s="234">
        <v>50.2</v>
      </c>
      <c r="V191" s="223">
        <v>52</v>
      </c>
      <c r="W191" s="223">
        <v>40</v>
      </c>
      <c r="X191" s="234">
        <v>0</v>
      </c>
      <c r="Y191" s="223">
        <v>1000</v>
      </c>
      <c r="Z191" s="234">
        <v>50.2</v>
      </c>
      <c r="AA191" s="234">
        <v>9</v>
      </c>
      <c r="AB191" s="223">
        <v>49.8</v>
      </c>
      <c r="AC191" s="223">
        <v>48</v>
      </c>
      <c r="AD191" s="223">
        <v>40</v>
      </c>
      <c r="AE191" s="223">
        <v>0</v>
      </c>
      <c r="AF191" s="223">
        <v>0</v>
      </c>
      <c r="AG191" s="223">
        <v>49.85</v>
      </c>
      <c r="AH191" s="223">
        <v>17</v>
      </c>
      <c r="AI191" s="234">
        <v>50.2</v>
      </c>
      <c r="AJ191" s="223">
        <v>49.85</v>
      </c>
      <c r="AK191" s="234">
        <v>50.2</v>
      </c>
      <c r="AL191" s="223">
        <v>52</v>
      </c>
      <c r="AM191" s="223">
        <v>40</v>
      </c>
      <c r="AN191" s="234">
        <v>0</v>
      </c>
      <c r="AO191" s="223">
        <v>1000</v>
      </c>
      <c r="AP191" s="234">
        <v>50.2</v>
      </c>
      <c r="AQ191" s="234">
        <v>9</v>
      </c>
      <c r="AR191" s="223">
        <v>49.8</v>
      </c>
      <c r="AS191" s="223">
        <v>48</v>
      </c>
      <c r="AT191" s="223">
        <v>57</v>
      </c>
      <c r="AU191" s="223">
        <v>0</v>
      </c>
      <c r="AV191" s="223">
        <v>30000</v>
      </c>
      <c r="AW191" s="223">
        <v>49.85</v>
      </c>
      <c r="AX191" s="223">
        <v>17</v>
      </c>
      <c r="AY191" s="234">
        <v>50.2</v>
      </c>
      <c r="AZ191" s="223">
        <v>49.85</v>
      </c>
      <c r="BA191" s="112">
        <v>51</v>
      </c>
      <c r="BB191" s="112">
        <v>49</v>
      </c>
    </row>
    <row r="192" s="10" customFormat="1" ht="17.5" spans="1:52">
      <c r="A192" s="107"/>
      <c r="B192" s="71"/>
      <c r="C192" s="70" t="s">
        <v>451</v>
      </c>
      <c r="D192" s="72"/>
      <c r="E192" s="73"/>
      <c r="F192" s="70" t="s">
        <v>728</v>
      </c>
      <c r="G192" s="376"/>
      <c r="H192" s="377">
        <v>1</v>
      </c>
      <c r="I192" s="377">
        <v>0</v>
      </c>
      <c r="J192" s="377">
        <v>1</v>
      </c>
      <c r="K192" s="377">
        <v>0</v>
      </c>
      <c r="L192" s="377">
        <v>0</v>
      </c>
      <c r="M192" s="377">
        <v>1</v>
      </c>
      <c r="N192" s="377">
        <v>0</v>
      </c>
      <c r="O192" s="377"/>
      <c r="P192" s="377">
        <v>0</v>
      </c>
      <c r="Q192" s="377">
        <f t="shared" si="21"/>
        <v>0</v>
      </c>
      <c r="R192" s="377">
        <v>0</v>
      </c>
      <c r="S192" s="377">
        <v>0</v>
      </c>
      <c r="T192" s="141">
        <f t="shared" si="18"/>
        <v>37</v>
      </c>
      <c r="U192" s="141">
        <v>50.2</v>
      </c>
      <c r="V192" s="110">
        <v>52</v>
      </c>
      <c r="W192" s="110">
        <v>40</v>
      </c>
      <c r="X192" s="141" t="s">
        <v>1171</v>
      </c>
      <c r="Y192" s="110" t="s">
        <v>1172</v>
      </c>
      <c r="Z192" s="141" t="s">
        <v>1173</v>
      </c>
      <c r="AA192" s="141" t="s">
        <v>1174</v>
      </c>
      <c r="AB192" s="110">
        <v>49.8</v>
      </c>
      <c r="AC192" s="110" t="s">
        <v>181</v>
      </c>
      <c r="AD192" s="110">
        <v>40</v>
      </c>
      <c r="AE192" s="110" t="s">
        <v>181</v>
      </c>
      <c r="AF192" s="110" t="s">
        <v>181</v>
      </c>
      <c r="AG192" s="110" t="s">
        <v>181</v>
      </c>
      <c r="AH192" s="110" t="s">
        <v>181</v>
      </c>
      <c r="AI192" s="141" t="s">
        <v>181</v>
      </c>
      <c r="AJ192" s="110" t="s">
        <v>181</v>
      </c>
      <c r="AK192" s="141">
        <v>50.2</v>
      </c>
      <c r="AL192" s="110">
        <v>52</v>
      </c>
      <c r="AM192" s="110">
        <v>40</v>
      </c>
      <c r="AN192" s="141" t="s">
        <v>1171</v>
      </c>
      <c r="AO192" s="110" t="s">
        <v>1172</v>
      </c>
      <c r="AP192" s="141" t="s">
        <v>1173</v>
      </c>
      <c r="AQ192" s="141" t="s">
        <v>1174</v>
      </c>
      <c r="AR192" s="110">
        <v>49.8</v>
      </c>
      <c r="AS192" s="110" t="s">
        <v>181</v>
      </c>
      <c r="AT192" s="110" t="s">
        <v>181</v>
      </c>
      <c r="AU192" s="110" t="s">
        <v>181</v>
      </c>
      <c r="AV192" s="110" t="s">
        <v>181</v>
      </c>
      <c r="AW192" s="110" t="s">
        <v>181</v>
      </c>
      <c r="AX192" s="110" t="s">
        <v>181</v>
      </c>
      <c r="AY192" s="141" t="s">
        <v>181</v>
      </c>
      <c r="AZ192" s="110" t="s">
        <v>181</v>
      </c>
    </row>
    <row r="193" customFormat="1" ht="17.5" spans="1:54">
      <c r="A193" s="57">
        <f>A191</f>
        <v>608</v>
      </c>
      <c r="B193" s="58" t="s">
        <v>450</v>
      </c>
      <c r="C193" s="59" t="s">
        <v>451</v>
      </c>
      <c r="D193" s="60" t="s">
        <v>120</v>
      </c>
      <c r="E193" s="61" t="s">
        <v>456</v>
      </c>
      <c r="F193" s="59" t="s">
        <v>728</v>
      </c>
      <c r="G193" s="363"/>
      <c r="H193" s="381">
        <v>1</v>
      </c>
      <c r="I193" s="381">
        <v>0</v>
      </c>
      <c r="J193" s="381">
        <v>1</v>
      </c>
      <c r="K193" s="381">
        <v>0</v>
      </c>
      <c r="L193" s="381">
        <v>0</v>
      </c>
      <c r="M193" s="381">
        <v>1</v>
      </c>
      <c r="N193" s="381">
        <v>0</v>
      </c>
      <c r="O193" s="182"/>
      <c r="P193" s="182">
        <v>0</v>
      </c>
      <c r="Q193" s="182">
        <f t="shared" si="21"/>
        <v>0</v>
      </c>
      <c r="R193" s="182">
        <v>0</v>
      </c>
      <c r="S193" s="182">
        <v>0</v>
      </c>
      <c r="T193" s="234">
        <f t="shared" si="18"/>
        <v>37</v>
      </c>
      <c r="U193" s="234">
        <v>50.2</v>
      </c>
      <c r="V193" s="223">
        <v>52</v>
      </c>
      <c r="W193" s="223">
        <v>40</v>
      </c>
      <c r="X193" s="234">
        <v>0</v>
      </c>
      <c r="Y193" s="223">
        <v>1000</v>
      </c>
      <c r="Z193" s="234">
        <v>50.2</v>
      </c>
      <c r="AA193" s="234">
        <v>9</v>
      </c>
      <c r="AB193" s="223">
        <v>49.8</v>
      </c>
      <c r="AC193" s="223">
        <v>48</v>
      </c>
      <c r="AD193" s="223">
        <v>40</v>
      </c>
      <c r="AE193" s="223">
        <v>0</v>
      </c>
      <c r="AF193" s="223">
        <v>0</v>
      </c>
      <c r="AG193" s="223">
        <v>49.85</v>
      </c>
      <c r="AH193" s="223">
        <v>17</v>
      </c>
      <c r="AI193" s="234">
        <v>50.2</v>
      </c>
      <c r="AJ193" s="223">
        <v>49.85</v>
      </c>
      <c r="AK193" s="234">
        <v>50.2</v>
      </c>
      <c r="AL193" s="223">
        <v>52</v>
      </c>
      <c r="AM193" s="223">
        <v>40</v>
      </c>
      <c r="AN193" s="234">
        <v>0</v>
      </c>
      <c r="AO193" s="223">
        <v>1000</v>
      </c>
      <c r="AP193" s="234">
        <v>50.2</v>
      </c>
      <c r="AQ193" s="234">
        <v>9</v>
      </c>
      <c r="AR193" s="223">
        <v>49.8</v>
      </c>
      <c r="AS193" s="223">
        <v>48</v>
      </c>
      <c r="AT193" s="223">
        <v>57</v>
      </c>
      <c r="AU193" s="223">
        <v>0</v>
      </c>
      <c r="AV193" s="223">
        <v>30000</v>
      </c>
      <c r="AW193" s="223">
        <v>49.85</v>
      </c>
      <c r="AX193" s="223">
        <v>17</v>
      </c>
      <c r="AY193" s="234">
        <v>50.2</v>
      </c>
      <c r="AZ193" s="223">
        <v>49.85</v>
      </c>
      <c r="BA193" s="223">
        <v>51</v>
      </c>
      <c r="BB193" s="223">
        <v>49</v>
      </c>
    </row>
    <row r="194" s="11" customFormat="1" ht="17.5" spans="1:54">
      <c r="A194" s="107"/>
      <c r="B194" s="71"/>
      <c r="C194" s="70"/>
      <c r="D194" s="72"/>
      <c r="E194" s="73" t="s">
        <v>452</v>
      </c>
      <c r="F194" s="70" t="s">
        <v>457</v>
      </c>
      <c r="G194" s="376"/>
      <c r="H194" s="377">
        <v>1</v>
      </c>
      <c r="I194" s="377">
        <v>0</v>
      </c>
      <c r="J194" s="377">
        <v>1</v>
      </c>
      <c r="K194" s="377">
        <v>0</v>
      </c>
      <c r="L194" s="377">
        <v>0</v>
      </c>
      <c r="M194" s="377">
        <v>1</v>
      </c>
      <c r="N194" s="377">
        <v>0</v>
      </c>
      <c r="O194" s="377"/>
      <c r="P194" s="377">
        <v>0</v>
      </c>
      <c r="Q194" s="377">
        <v>0</v>
      </c>
      <c r="R194" s="377">
        <v>0</v>
      </c>
      <c r="S194" s="377">
        <v>0</v>
      </c>
      <c r="T194" s="141">
        <v>37</v>
      </c>
      <c r="U194" s="141">
        <v>50.2</v>
      </c>
      <c r="V194" s="110">
        <v>52</v>
      </c>
      <c r="W194" s="110">
        <v>40</v>
      </c>
      <c r="X194" s="141" t="s">
        <v>1171</v>
      </c>
      <c r="Y194" s="110" t="s">
        <v>1172</v>
      </c>
      <c r="Z194" s="141" t="s">
        <v>1173</v>
      </c>
      <c r="AA194" s="141" t="s">
        <v>1174</v>
      </c>
      <c r="AB194" s="110" t="s">
        <v>181</v>
      </c>
      <c r="AC194" s="110" t="s">
        <v>181</v>
      </c>
      <c r="AD194" s="110" t="s">
        <v>181</v>
      </c>
      <c r="AE194" s="110" t="s">
        <v>181</v>
      </c>
      <c r="AF194" s="110" t="s">
        <v>181</v>
      </c>
      <c r="AG194" s="110" t="s">
        <v>181</v>
      </c>
      <c r="AH194" s="110" t="s">
        <v>181</v>
      </c>
      <c r="AI194" s="141" t="s">
        <v>181</v>
      </c>
      <c r="AJ194" s="110" t="s">
        <v>181</v>
      </c>
      <c r="AK194" s="141">
        <v>50.2</v>
      </c>
      <c r="AL194" s="110">
        <v>52</v>
      </c>
      <c r="AM194" s="110">
        <v>40</v>
      </c>
      <c r="AN194" s="141" t="s">
        <v>1171</v>
      </c>
      <c r="AO194" s="110" t="s">
        <v>1172</v>
      </c>
      <c r="AP194" s="141" t="s">
        <v>1173</v>
      </c>
      <c r="AQ194" s="141" t="s">
        <v>1174</v>
      </c>
      <c r="AR194" s="110" t="s">
        <v>181</v>
      </c>
      <c r="AS194" s="110" t="s">
        <v>181</v>
      </c>
      <c r="AT194" s="110" t="s">
        <v>181</v>
      </c>
      <c r="AU194" s="110" t="s">
        <v>181</v>
      </c>
      <c r="AV194" s="110" t="s">
        <v>181</v>
      </c>
      <c r="AW194" s="110" t="s">
        <v>181</v>
      </c>
      <c r="AX194" s="110" t="s">
        <v>181</v>
      </c>
      <c r="AY194" s="141" t="s">
        <v>181</v>
      </c>
      <c r="AZ194" s="110" t="s">
        <v>181</v>
      </c>
      <c r="BA194" s="110"/>
      <c r="BB194" s="110"/>
    </row>
    <row r="195" customFormat="1" ht="17.5" spans="1:54">
      <c r="A195" s="57">
        <f>A193</f>
        <v>608</v>
      </c>
      <c r="B195" s="58" t="s">
        <v>450</v>
      </c>
      <c r="C195" s="59" t="s">
        <v>451</v>
      </c>
      <c r="D195" s="60" t="s">
        <v>126</v>
      </c>
      <c r="E195" s="61" t="s">
        <v>452</v>
      </c>
      <c r="F195" s="59" t="s">
        <v>457</v>
      </c>
      <c r="G195" s="363"/>
      <c r="H195" s="381">
        <v>1</v>
      </c>
      <c r="I195" s="381">
        <v>0</v>
      </c>
      <c r="J195" s="381">
        <v>1</v>
      </c>
      <c r="K195" s="381">
        <v>0</v>
      </c>
      <c r="L195" s="381">
        <v>0</v>
      </c>
      <c r="M195" s="381">
        <v>1</v>
      </c>
      <c r="N195" s="381">
        <v>0</v>
      </c>
      <c r="O195" s="182"/>
      <c r="P195" s="182">
        <v>0</v>
      </c>
      <c r="Q195" s="182">
        <f t="shared" si="21"/>
        <v>0</v>
      </c>
      <c r="R195" s="182">
        <v>0</v>
      </c>
      <c r="S195" s="182">
        <v>0</v>
      </c>
      <c r="T195" s="234">
        <f t="shared" si="18"/>
        <v>37</v>
      </c>
      <c r="U195" s="234">
        <v>50.2</v>
      </c>
      <c r="V195" s="223">
        <v>52</v>
      </c>
      <c r="W195" s="223">
        <v>40</v>
      </c>
      <c r="X195" s="234">
        <v>0</v>
      </c>
      <c r="Y195" s="223">
        <v>1000</v>
      </c>
      <c r="Z195" s="234">
        <v>50.2</v>
      </c>
      <c r="AA195" s="234">
        <v>9</v>
      </c>
      <c r="AB195" s="223">
        <v>49.8</v>
      </c>
      <c r="AC195" s="223">
        <v>48</v>
      </c>
      <c r="AD195" s="223">
        <v>40</v>
      </c>
      <c r="AE195" s="223">
        <v>0</v>
      </c>
      <c r="AF195" s="223">
        <v>0</v>
      </c>
      <c r="AG195" s="223">
        <v>49.85</v>
      </c>
      <c r="AH195" s="223">
        <v>17</v>
      </c>
      <c r="AI195" s="234">
        <v>50.2</v>
      </c>
      <c r="AJ195" s="223">
        <v>49.85</v>
      </c>
      <c r="AK195" s="234">
        <v>50.2</v>
      </c>
      <c r="AL195" s="223">
        <v>52</v>
      </c>
      <c r="AM195" s="223">
        <v>40</v>
      </c>
      <c r="AN195" s="234">
        <v>0</v>
      </c>
      <c r="AO195" s="223">
        <v>1000</v>
      </c>
      <c r="AP195" s="234">
        <v>50.2</v>
      </c>
      <c r="AQ195" s="234">
        <v>9</v>
      </c>
      <c r="AR195" s="223">
        <v>49.8</v>
      </c>
      <c r="AS195" s="223">
        <v>48</v>
      </c>
      <c r="AT195" s="223">
        <v>57</v>
      </c>
      <c r="AU195" s="223">
        <v>0</v>
      </c>
      <c r="AV195" s="223">
        <v>30000</v>
      </c>
      <c r="AW195" s="223">
        <v>49.85</v>
      </c>
      <c r="AX195" s="223">
        <v>17</v>
      </c>
      <c r="AY195" s="234">
        <v>50.2</v>
      </c>
      <c r="AZ195" s="223">
        <v>49.85</v>
      </c>
      <c r="BA195" s="223">
        <v>51</v>
      </c>
      <c r="BB195" s="223">
        <v>49</v>
      </c>
    </row>
    <row r="196" s="11" customFormat="1" ht="17.5" spans="1:54">
      <c r="A196" s="107"/>
      <c r="B196" s="71"/>
      <c r="C196" s="70"/>
      <c r="D196" s="72"/>
      <c r="E196" s="73" t="s">
        <v>452</v>
      </c>
      <c r="F196" s="70" t="s">
        <v>458</v>
      </c>
      <c r="G196" s="376"/>
      <c r="H196" s="377">
        <v>1</v>
      </c>
      <c r="I196" s="377">
        <v>0</v>
      </c>
      <c r="J196" s="377">
        <v>1</v>
      </c>
      <c r="K196" s="377">
        <v>0</v>
      </c>
      <c r="L196" s="377">
        <v>0</v>
      </c>
      <c r="M196" s="377">
        <v>1</v>
      </c>
      <c r="N196" s="377">
        <v>0</v>
      </c>
      <c r="O196" s="377"/>
      <c r="P196" s="377">
        <v>0</v>
      </c>
      <c r="Q196" s="377">
        <v>0</v>
      </c>
      <c r="R196" s="377">
        <v>0</v>
      </c>
      <c r="S196" s="377">
        <v>0</v>
      </c>
      <c r="T196" s="141">
        <v>37</v>
      </c>
      <c r="U196" s="141">
        <v>50.2</v>
      </c>
      <c r="V196" s="110">
        <v>52</v>
      </c>
      <c r="W196" s="110">
        <v>40</v>
      </c>
      <c r="X196" s="141" t="s">
        <v>1171</v>
      </c>
      <c r="Y196" s="110" t="s">
        <v>1172</v>
      </c>
      <c r="Z196" s="141" t="s">
        <v>1173</v>
      </c>
      <c r="AA196" s="141" t="s">
        <v>1174</v>
      </c>
      <c r="AB196" s="110" t="s">
        <v>181</v>
      </c>
      <c r="AC196" s="110" t="s">
        <v>181</v>
      </c>
      <c r="AD196" s="110" t="s">
        <v>181</v>
      </c>
      <c r="AE196" s="110" t="s">
        <v>181</v>
      </c>
      <c r="AF196" s="110" t="s">
        <v>181</v>
      </c>
      <c r="AG196" s="110" t="s">
        <v>181</v>
      </c>
      <c r="AH196" s="110" t="s">
        <v>181</v>
      </c>
      <c r="AI196" s="141" t="s">
        <v>181</v>
      </c>
      <c r="AJ196" s="110" t="s">
        <v>181</v>
      </c>
      <c r="AK196" s="141">
        <v>50.2</v>
      </c>
      <c r="AL196" s="110">
        <v>52</v>
      </c>
      <c r="AM196" s="110">
        <v>40</v>
      </c>
      <c r="AN196" s="141" t="s">
        <v>1171</v>
      </c>
      <c r="AO196" s="110" t="s">
        <v>1172</v>
      </c>
      <c r="AP196" s="141" t="s">
        <v>1173</v>
      </c>
      <c r="AQ196" s="141" t="s">
        <v>1174</v>
      </c>
      <c r="AR196" s="110" t="s">
        <v>181</v>
      </c>
      <c r="AS196" s="110" t="s">
        <v>181</v>
      </c>
      <c r="AT196" s="110" t="s">
        <v>181</v>
      </c>
      <c r="AU196" s="110" t="s">
        <v>181</v>
      </c>
      <c r="AV196" s="110" t="s">
        <v>181</v>
      </c>
      <c r="AW196" s="110" t="s">
        <v>181</v>
      </c>
      <c r="AX196" s="110" t="s">
        <v>181</v>
      </c>
      <c r="AY196" s="141" t="s">
        <v>181</v>
      </c>
      <c r="AZ196" s="110" t="s">
        <v>181</v>
      </c>
      <c r="BA196" s="110"/>
      <c r="BB196" s="110"/>
    </row>
    <row r="197" customFormat="1" ht="17.5" spans="1:54">
      <c r="A197" s="57">
        <f>A195</f>
        <v>608</v>
      </c>
      <c r="B197" s="58" t="s">
        <v>450</v>
      </c>
      <c r="C197" s="59" t="s">
        <v>451</v>
      </c>
      <c r="D197" s="60" t="s">
        <v>129</v>
      </c>
      <c r="E197" s="61" t="s">
        <v>452</v>
      </c>
      <c r="F197" s="59" t="s">
        <v>458</v>
      </c>
      <c r="G197" s="363"/>
      <c r="H197" s="381">
        <v>1</v>
      </c>
      <c r="I197" s="381">
        <v>0</v>
      </c>
      <c r="J197" s="381">
        <v>1</v>
      </c>
      <c r="K197" s="381">
        <v>0</v>
      </c>
      <c r="L197" s="381">
        <v>0</v>
      </c>
      <c r="M197" s="381">
        <v>1</v>
      </c>
      <c r="N197" s="381">
        <v>0</v>
      </c>
      <c r="O197" s="182"/>
      <c r="P197" s="182">
        <v>0</v>
      </c>
      <c r="Q197" s="182">
        <f t="shared" si="21"/>
        <v>0</v>
      </c>
      <c r="R197" s="182">
        <v>0</v>
      </c>
      <c r="S197" s="182">
        <v>0</v>
      </c>
      <c r="T197" s="234">
        <f t="shared" si="18"/>
        <v>37</v>
      </c>
      <c r="U197" s="234">
        <v>50.2</v>
      </c>
      <c r="V197" s="223">
        <v>52</v>
      </c>
      <c r="W197" s="223">
        <v>40</v>
      </c>
      <c r="X197" s="234">
        <v>0</v>
      </c>
      <c r="Y197" s="223">
        <v>1000</v>
      </c>
      <c r="Z197" s="234">
        <v>50.2</v>
      </c>
      <c r="AA197" s="234">
        <v>9</v>
      </c>
      <c r="AB197" s="223">
        <v>49.8</v>
      </c>
      <c r="AC197" s="223">
        <v>48</v>
      </c>
      <c r="AD197" s="223">
        <v>40</v>
      </c>
      <c r="AE197" s="223">
        <v>0</v>
      </c>
      <c r="AF197" s="223">
        <v>0</v>
      </c>
      <c r="AG197" s="223">
        <v>49.85</v>
      </c>
      <c r="AH197" s="223">
        <v>17</v>
      </c>
      <c r="AI197" s="234">
        <v>50.2</v>
      </c>
      <c r="AJ197" s="223">
        <v>49.85</v>
      </c>
      <c r="AK197" s="234">
        <v>50.2</v>
      </c>
      <c r="AL197" s="223">
        <v>52</v>
      </c>
      <c r="AM197" s="223">
        <v>40</v>
      </c>
      <c r="AN197" s="234">
        <v>0</v>
      </c>
      <c r="AO197" s="223">
        <v>1000</v>
      </c>
      <c r="AP197" s="234">
        <v>50.2</v>
      </c>
      <c r="AQ197" s="234">
        <v>9</v>
      </c>
      <c r="AR197" s="223">
        <v>49.8</v>
      </c>
      <c r="AS197" s="223">
        <v>48</v>
      </c>
      <c r="AT197" s="223">
        <v>57</v>
      </c>
      <c r="AU197" s="223">
        <v>0</v>
      </c>
      <c r="AV197" s="223">
        <v>30000</v>
      </c>
      <c r="AW197" s="223">
        <v>49.85</v>
      </c>
      <c r="AX197" s="223">
        <v>17</v>
      </c>
      <c r="AY197" s="234">
        <v>50.2</v>
      </c>
      <c r="AZ197" s="223">
        <v>49.85</v>
      </c>
      <c r="BA197" s="223">
        <v>51</v>
      </c>
      <c r="BB197" s="223">
        <v>49</v>
      </c>
    </row>
    <row r="198" s="3" customFormat="1" ht="17.5" spans="1:54">
      <c r="A198" s="45"/>
      <c r="B198" s="35"/>
      <c r="C198" s="34"/>
      <c r="D198" s="36"/>
      <c r="E198" s="37"/>
      <c r="F198" s="34"/>
      <c r="G198" s="362"/>
      <c r="H198" s="181">
        <v>1</v>
      </c>
      <c r="I198" s="181">
        <v>0</v>
      </c>
      <c r="J198" s="181">
        <v>1</v>
      </c>
      <c r="K198" s="181">
        <v>0</v>
      </c>
      <c r="L198" s="181">
        <v>0</v>
      </c>
      <c r="M198" s="181">
        <v>1</v>
      </c>
      <c r="N198" s="181">
        <v>0</v>
      </c>
      <c r="O198" s="181"/>
      <c r="P198" s="181">
        <v>0</v>
      </c>
      <c r="Q198" s="181">
        <v>0</v>
      </c>
      <c r="R198" s="181">
        <v>0</v>
      </c>
      <c r="S198" s="181">
        <v>0</v>
      </c>
      <c r="T198" s="148">
        <v>37</v>
      </c>
      <c r="U198" s="148">
        <v>50.2</v>
      </c>
      <c r="V198" s="222">
        <v>52</v>
      </c>
      <c r="W198" s="222">
        <v>40</v>
      </c>
      <c r="X198" s="148" t="s">
        <v>1171</v>
      </c>
      <c r="Y198" s="222" t="s">
        <v>1172</v>
      </c>
      <c r="Z198" s="148" t="s">
        <v>1173</v>
      </c>
      <c r="AA198" s="148" t="s">
        <v>1174</v>
      </c>
      <c r="AB198" s="222" t="s">
        <v>181</v>
      </c>
      <c r="AC198" s="222" t="s">
        <v>181</v>
      </c>
      <c r="AD198" s="222" t="s">
        <v>181</v>
      </c>
      <c r="AE198" s="222" t="s">
        <v>181</v>
      </c>
      <c r="AF198" s="222" t="s">
        <v>181</v>
      </c>
      <c r="AG198" s="222" t="s">
        <v>181</v>
      </c>
      <c r="AH198" s="222" t="s">
        <v>181</v>
      </c>
      <c r="AI198" s="148" t="s">
        <v>181</v>
      </c>
      <c r="AJ198" s="222" t="s">
        <v>181</v>
      </c>
      <c r="AK198" s="148">
        <v>50.2</v>
      </c>
      <c r="AL198" s="222">
        <v>52</v>
      </c>
      <c r="AM198" s="222">
        <v>40</v>
      </c>
      <c r="AN198" s="148" t="s">
        <v>1171</v>
      </c>
      <c r="AO198" s="222" t="s">
        <v>1172</v>
      </c>
      <c r="AP198" s="148" t="s">
        <v>1173</v>
      </c>
      <c r="AQ198" s="148" t="s">
        <v>1174</v>
      </c>
      <c r="AR198" s="222" t="s">
        <v>181</v>
      </c>
      <c r="AS198" s="222" t="s">
        <v>181</v>
      </c>
      <c r="AT198" s="222" t="s">
        <v>181</v>
      </c>
      <c r="AU198" s="222" t="s">
        <v>181</v>
      </c>
      <c r="AV198" s="222" t="s">
        <v>181</v>
      </c>
      <c r="AW198" s="222" t="s">
        <v>181</v>
      </c>
      <c r="AX198" s="222" t="s">
        <v>181</v>
      </c>
      <c r="AY198" s="148" t="s">
        <v>181</v>
      </c>
      <c r="AZ198" s="222" t="s">
        <v>181</v>
      </c>
      <c r="BA198" s="222"/>
      <c r="BB198" s="222"/>
    </row>
    <row r="199" s="18" customFormat="1" ht="17.5" spans="1:54">
      <c r="A199" s="200">
        <f>A4</f>
        <v>608</v>
      </c>
      <c r="B199" s="184" t="s">
        <v>459</v>
      </c>
      <c r="C199" s="201" t="s">
        <v>460</v>
      </c>
      <c r="D199" s="186" t="s">
        <v>109</v>
      </c>
      <c r="E199" s="413" t="s">
        <v>461</v>
      </c>
      <c r="F199" s="201" t="s">
        <v>462</v>
      </c>
      <c r="G199" s="409"/>
      <c r="H199" s="20">
        <v>1</v>
      </c>
      <c r="I199" s="20">
        <v>0</v>
      </c>
      <c r="J199" s="20">
        <v>1</v>
      </c>
      <c r="K199" s="20">
        <v>0</v>
      </c>
      <c r="L199" s="20">
        <v>0</v>
      </c>
      <c r="M199" s="20">
        <v>1</v>
      </c>
      <c r="N199" s="20">
        <v>0</v>
      </c>
      <c r="O199" s="20"/>
      <c r="P199" s="20">
        <v>0</v>
      </c>
      <c r="Q199" s="20">
        <f t="shared" ref="Q199" si="22">R199+S199*2</f>
        <v>0</v>
      </c>
      <c r="R199" s="20">
        <v>0</v>
      </c>
      <c r="S199" s="20">
        <v>0</v>
      </c>
      <c r="T199" s="20">
        <f t="shared" si="18"/>
        <v>37</v>
      </c>
      <c r="U199" s="20">
        <v>50.2</v>
      </c>
      <c r="V199" s="20">
        <v>52</v>
      </c>
      <c r="W199" s="20">
        <v>40</v>
      </c>
      <c r="X199" s="20">
        <v>0</v>
      </c>
      <c r="Y199" s="20">
        <v>1000</v>
      </c>
      <c r="Z199" s="20">
        <v>50.2</v>
      </c>
      <c r="AA199" s="20">
        <v>9</v>
      </c>
      <c r="AB199" s="20">
        <v>49.8</v>
      </c>
      <c r="AC199" s="20">
        <v>48</v>
      </c>
      <c r="AD199" s="20">
        <v>40</v>
      </c>
      <c r="AE199" s="20">
        <v>0</v>
      </c>
      <c r="AF199" s="20">
        <v>0</v>
      </c>
      <c r="AG199" s="20">
        <v>49.85</v>
      </c>
      <c r="AH199" s="20">
        <v>17</v>
      </c>
      <c r="AI199" s="20">
        <v>50.2</v>
      </c>
      <c r="AJ199" s="185">
        <v>49.85</v>
      </c>
      <c r="AK199" s="20">
        <v>50.2</v>
      </c>
      <c r="AL199" s="20">
        <v>52</v>
      </c>
      <c r="AM199" s="20">
        <v>40</v>
      </c>
      <c r="AN199" s="20">
        <v>0</v>
      </c>
      <c r="AO199" s="20">
        <v>1000</v>
      </c>
      <c r="AP199" s="20">
        <v>50.2</v>
      </c>
      <c r="AQ199" s="20">
        <v>9</v>
      </c>
      <c r="AR199" s="20">
        <v>49.8</v>
      </c>
      <c r="AS199" s="20">
        <v>48</v>
      </c>
      <c r="AT199" s="20">
        <v>57</v>
      </c>
      <c r="AU199" s="20">
        <v>0</v>
      </c>
      <c r="AV199" s="20">
        <v>30000</v>
      </c>
      <c r="AW199" s="20">
        <v>49.85</v>
      </c>
      <c r="AX199" s="20">
        <v>17</v>
      </c>
      <c r="AY199" s="20">
        <v>50.2</v>
      </c>
      <c r="AZ199" s="20">
        <v>49.85</v>
      </c>
      <c r="BA199" s="20">
        <v>51</v>
      </c>
      <c r="BB199" s="20">
        <v>49</v>
      </c>
    </row>
    <row r="200" customFormat="1" ht="17.5" spans="1:54">
      <c r="A200" s="31">
        <f>A191</f>
        <v>608</v>
      </c>
      <c r="B200" s="40" t="s">
        <v>463</v>
      </c>
      <c r="C200" s="31"/>
      <c r="D200" s="41"/>
      <c r="E200" s="42"/>
      <c r="F200" s="42"/>
      <c r="G200" s="363"/>
      <c r="H200" s="195"/>
      <c r="I200" s="195"/>
      <c r="J200" s="195"/>
      <c r="K200" s="195"/>
      <c r="L200" s="195"/>
      <c r="M200" s="195"/>
      <c r="N200" s="195"/>
      <c r="O200" s="195"/>
      <c r="P200" s="195"/>
      <c r="Q200" s="195"/>
      <c r="R200" s="195"/>
      <c r="S200" s="195"/>
      <c r="T200" s="234"/>
      <c r="U200" s="234"/>
      <c r="V200" s="223"/>
      <c r="W200" s="223"/>
      <c r="X200" s="234"/>
      <c r="Y200" s="223"/>
      <c r="Z200" s="234"/>
      <c r="AA200" s="234"/>
      <c r="AB200" s="223"/>
      <c r="AC200" s="223"/>
      <c r="AD200" s="223"/>
      <c r="AE200" s="223"/>
      <c r="AF200" s="223"/>
      <c r="AG200" s="223"/>
      <c r="AH200" s="223"/>
      <c r="AI200" s="234"/>
      <c r="AJ200" s="223"/>
      <c r="AK200" s="234"/>
      <c r="AL200" s="223"/>
      <c r="AM200" s="223"/>
      <c r="AN200" s="234"/>
      <c r="AO200" s="223"/>
      <c r="AP200" s="234"/>
      <c r="AQ200" s="234"/>
      <c r="AR200" s="223"/>
      <c r="AS200" s="223"/>
      <c r="AT200" s="223"/>
      <c r="AU200" s="223"/>
      <c r="AV200" s="223"/>
      <c r="AW200" s="223"/>
      <c r="AX200" s="223"/>
      <c r="AY200" s="234"/>
      <c r="AZ200" s="223"/>
      <c r="BA200" s="112"/>
      <c r="BB200" s="112"/>
    </row>
    <row r="201" customFormat="1" ht="17.5" spans="1:54">
      <c r="A201" s="31">
        <f>A200</f>
        <v>608</v>
      </c>
      <c r="B201" s="40" t="s">
        <v>464</v>
      </c>
      <c r="C201" s="31" t="s">
        <v>465</v>
      </c>
      <c r="D201" s="41" t="s">
        <v>109</v>
      </c>
      <c r="E201" s="42" t="s">
        <v>466</v>
      </c>
      <c r="F201" s="42" t="s">
        <v>465</v>
      </c>
      <c r="G201" s="363"/>
      <c r="H201" s="182">
        <v>0</v>
      </c>
      <c r="I201" s="182">
        <v>0</v>
      </c>
      <c r="J201" s="182">
        <v>0</v>
      </c>
      <c r="K201" s="182">
        <v>0</v>
      </c>
      <c r="L201" s="182">
        <v>0</v>
      </c>
      <c r="M201" s="182">
        <v>0</v>
      </c>
      <c r="N201" s="182">
        <v>0</v>
      </c>
      <c r="O201" s="182"/>
      <c r="P201" s="182">
        <v>0</v>
      </c>
      <c r="Q201" s="182">
        <f>R201+S201*2</f>
        <v>0</v>
      </c>
      <c r="R201" s="182">
        <v>0</v>
      </c>
      <c r="S201" s="182">
        <v>0</v>
      </c>
      <c r="T201" s="234">
        <f t="shared" ref="T201:T240" si="23">H201+I201*2+J201*4+K201*8+L201*16+M201*32+N201*64+O201*128+P201*256+R201*4096+S201*8192</f>
        <v>0</v>
      </c>
      <c r="U201" s="234">
        <v>50.2</v>
      </c>
      <c r="V201" s="223">
        <v>52</v>
      </c>
      <c r="W201" s="223">
        <v>40</v>
      </c>
      <c r="X201" s="234">
        <v>0</v>
      </c>
      <c r="Y201" s="223">
        <v>1000</v>
      </c>
      <c r="Z201" s="234">
        <v>50.2</v>
      </c>
      <c r="AA201" s="234">
        <v>9</v>
      </c>
      <c r="AB201" s="223">
        <v>49.75</v>
      </c>
      <c r="AC201" s="223">
        <v>48</v>
      </c>
      <c r="AD201" s="223">
        <v>57</v>
      </c>
      <c r="AE201" s="223">
        <v>0</v>
      </c>
      <c r="AF201" s="223">
        <v>30000</v>
      </c>
      <c r="AG201" s="223">
        <v>49.85</v>
      </c>
      <c r="AH201" s="223">
        <v>17</v>
      </c>
      <c r="AI201" s="234">
        <v>50.2</v>
      </c>
      <c r="AJ201" s="223">
        <v>49.85</v>
      </c>
      <c r="AK201" s="234">
        <v>50.2</v>
      </c>
      <c r="AL201" s="223">
        <v>52</v>
      </c>
      <c r="AM201" s="223">
        <v>40</v>
      </c>
      <c r="AN201" s="234">
        <v>0</v>
      </c>
      <c r="AO201" s="223">
        <v>1000</v>
      </c>
      <c r="AP201" s="234">
        <v>50.2</v>
      </c>
      <c r="AQ201" s="234">
        <v>9</v>
      </c>
      <c r="AR201" s="223">
        <v>49.75</v>
      </c>
      <c r="AS201" s="223">
        <v>48</v>
      </c>
      <c r="AT201" s="223">
        <v>57</v>
      </c>
      <c r="AU201" s="223">
        <v>0</v>
      </c>
      <c r="AV201" s="223">
        <v>30000</v>
      </c>
      <c r="AW201" s="223">
        <v>49.85</v>
      </c>
      <c r="AX201" s="223">
        <v>17</v>
      </c>
      <c r="AY201" s="234">
        <v>50.2</v>
      </c>
      <c r="AZ201" s="223">
        <v>49.85</v>
      </c>
      <c r="BA201" s="112">
        <v>51</v>
      </c>
      <c r="BB201" s="112">
        <v>49</v>
      </c>
    </row>
    <row r="202" customFormat="1" ht="17.5" spans="1:54">
      <c r="A202" s="31">
        <f>A201</f>
        <v>608</v>
      </c>
      <c r="B202" s="40"/>
      <c r="C202" s="31" t="s">
        <v>467</v>
      </c>
      <c r="D202" s="41" t="s">
        <v>109</v>
      </c>
      <c r="E202" s="42" t="s">
        <v>468</v>
      </c>
      <c r="F202" s="42" t="s">
        <v>467</v>
      </c>
      <c r="G202" s="363"/>
      <c r="H202" s="182">
        <v>0</v>
      </c>
      <c r="I202" s="182">
        <v>0</v>
      </c>
      <c r="J202" s="182">
        <v>0</v>
      </c>
      <c r="K202" s="182">
        <v>0</v>
      </c>
      <c r="L202" s="182">
        <v>0</v>
      </c>
      <c r="M202" s="182">
        <v>0</v>
      </c>
      <c r="N202" s="182">
        <v>0</v>
      </c>
      <c r="O202" s="182"/>
      <c r="P202" s="182">
        <v>0</v>
      </c>
      <c r="Q202" s="182">
        <f>R202+S202*2</f>
        <v>0</v>
      </c>
      <c r="R202" s="182">
        <v>0</v>
      </c>
      <c r="S202" s="182">
        <v>0</v>
      </c>
      <c r="T202" s="234">
        <f t="shared" si="23"/>
        <v>0</v>
      </c>
      <c r="U202" s="234">
        <v>50.2</v>
      </c>
      <c r="V202" s="223">
        <v>52</v>
      </c>
      <c r="W202" s="223">
        <v>40</v>
      </c>
      <c r="X202" s="234">
        <v>0</v>
      </c>
      <c r="Y202" s="223">
        <v>1000</v>
      </c>
      <c r="Z202" s="234">
        <v>50.2</v>
      </c>
      <c r="AA202" s="234">
        <v>9</v>
      </c>
      <c r="AB202" s="223">
        <v>49.75</v>
      </c>
      <c r="AC202" s="223">
        <v>48</v>
      </c>
      <c r="AD202" s="223">
        <v>57</v>
      </c>
      <c r="AE202" s="223">
        <v>0</v>
      </c>
      <c r="AF202" s="223">
        <v>30000</v>
      </c>
      <c r="AG202" s="223">
        <v>49.85</v>
      </c>
      <c r="AH202" s="223">
        <v>17</v>
      </c>
      <c r="AI202" s="234">
        <v>50.2</v>
      </c>
      <c r="AJ202" s="223">
        <v>49.85</v>
      </c>
      <c r="AK202" s="234">
        <v>50.2</v>
      </c>
      <c r="AL202" s="223">
        <v>52</v>
      </c>
      <c r="AM202" s="223">
        <v>40</v>
      </c>
      <c r="AN202" s="234">
        <v>0</v>
      </c>
      <c r="AO202" s="223">
        <v>1000</v>
      </c>
      <c r="AP202" s="234">
        <v>50.2</v>
      </c>
      <c r="AQ202" s="234">
        <v>9</v>
      </c>
      <c r="AR202" s="223">
        <v>49.75</v>
      </c>
      <c r="AS202" s="223">
        <v>48</v>
      </c>
      <c r="AT202" s="223">
        <v>57</v>
      </c>
      <c r="AU202" s="223">
        <v>0</v>
      </c>
      <c r="AV202" s="223">
        <v>30000</v>
      </c>
      <c r="AW202" s="223">
        <v>49.85</v>
      </c>
      <c r="AX202" s="223">
        <v>17</v>
      </c>
      <c r="AY202" s="234">
        <v>50.2</v>
      </c>
      <c r="AZ202" s="223">
        <v>49.85</v>
      </c>
      <c r="BA202" s="112">
        <v>51</v>
      </c>
      <c r="BB202" s="112">
        <v>49</v>
      </c>
    </row>
    <row r="203" s="6" customFormat="1" ht="17.5" spans="1:52">
      <c r="A203" s="62"/>
      <c r="B203" s="63"/>
      <c r="C203" s="62"/>
      <c r="D203" s="64"/>
      <c r="E203" s="65"/>
      <c r="F203" s="65" t="s">
        <v>746</v>
      </c>
      <c r="G203" s="374"/>
      <c r="H203" s="375">
        <v>1</v>
      </c>
      <c r="I203" s="375">
        <v>0</v>
      </c>
      <c r="J203" s="375">
        <v>1</v>
      </c>
      <c r="K203" s="375">
        <v>0</v>
      </c>
      <c r="L203" s="375">
        <v>0</v>
      </c>
      <c r="M203" s="375">
        <v>1</v>
      </c>
      <c r="N203" s="375">
        <v>0</v>
      </c>
      <c r="O203" s="375"/>
      <c r="P203" s="375">
        <v>0</v>
      </c>
      <c r="Q203" s="375">
        <v>0</v>
      </c>
      <c r="R203" s="375">
        <v>0</v>
      </c>
      <c r="S203" s="375">
        <v>0</v>
      </c>
      <c r="T203" s="341">
        <f t="shared" si="23"/>
        <v>37</v>
      </c>
      <c r="U203" s="238" t="s">
        <v>868</v>
      </c>
      <c r="V203" s="225" t="s">
        <v>181</v>
      </c>
      <c r="W203" s="225" t="s">
        <v>1192</v>
      </c>
      <c r="X203" s="238" t="s">
        <v>181</v>
      </c>
      <c r="Y203" s="225" t="s">
        <v>181</v>
      </c>
      <c r="Z203" s="238" t="s">
        <v>181</v>
      </c>
      <c r="AA203" s="238" t="s">
        <v>181</v>
      </c>
      <c r="AB203" s="225" t="s">
        <v>181</v>
      </c>
      <c r="AC203" s="225" t="s">
        <v>181</v>
      </c>
      <c r="AD203" s="225" t="s">
        <v>181</v>
      </c>
      <c r="AE203" s="225" t="s">
        <v>181</v>
      </c>
      <c r="AF203" s="225" t="s">
        <v>181</v>
      </c>
      <c r="AG203" s="225" t="s">
        <v>181</v>
      </c>
      <c r="AH203" s="225" t="s">
        <v>181</v>
      </c>
      <c r="AI203" s="238" t="s">
        <v>181</v>
      </c>
      <c r="AJ203" s="225" t="s">
        <v>181</v>
      </c>
      <c r="AK203" s="238" t="s">
        <v>868</v>
      </c>
      <c r="AL203" s="225" t="s">
        <v>181</v>
      </c>
      <c r="AM203" s="225" t="s">
        <v>1192</v>
      </c>
      <c r="AN203" s="238" t="s">
        <v>181</v>
      </c>
      <c r="AO203" s="225" t="s">
        <v>181</v>
      </c>
      <c r="AP203" s="238" t="s">
        <v>181</v>
      </c>
      <c r="AQ203" s="238" t="s">
        <v>181</v>
      </c>
      <c r="AR203" s="225" t="s">
        <v>181</v>
      </c>
      <c r="AS203" s="225" t="s">
        <v>181</v>
      </c>
      <c r="AT203" s="225" t="s">
        <v>181</v>
      </c>
      <c r="AU203" s="225" t="s">
        <v>181</v>
      </c>
      <c r="AV203" s="225" t="s">
        <v>181</v>
      </c>
      <c r="AW203" s="225" t="s">
        <v>181</v>
      </c>
      <c r="AX203" s="225" t="s">
        <v>181</v>
      </c>
      <c r="AY203" s="238" t="s">
        <v>181</v>
      </c>
      <c r="AZ203" s="225" t="s">
        <v>181</v>
      </c>
    </row>
    <row r="204" ht="17.5" spans="1:54">
      <c r="A204" s="31">
        <f>A202</f>
        <v>608</v>
      </c>
      <c r="B204" s="40" t="s">
        <v>472</v>
      </c>
      <c r="C204" s="31" t="s">
        <v>467</v>
      </c>
      <c r="D204" s="41" t="s">
        <v>120</v>
      </c>
      <c r="E204" s="42" t="s">
        <v>473</v>
      </c>
      <c r="F204" s="42" t="s">
        <v>474</v>
      </c>
      <c r="H204" s="234">
        <v>1</v>
      </c>
      <c r="I204" s="234">
        <v>0</v>
      </c>
      <c r="J204" s="234">
        <v>1</v>
      </c>
      <c r="K204" s="234">
        <v>0</v>
      </c>
      <c r="L204" s="234">
        <v>0</v>
      </c>
      <c r="M204" s="234">
        <v>1</v>
      </c>
      <c r="N204" s="234">
        <v>0</v>
      </c>
      <c r="O204" s="234"/>
      <c r="P204" s="234">
        <v>0</v>
      </c>
      <c r="Q204" s="234">
        <f>R204+S204*2</f>
        <v>0</v>
      </c>
      <c r="R204" s="234">
        <v>0</v>
      </c>
      <c r="S204" s="234">
        <v>0</v>
      </c>
      <c r="T204" s="234">
        <f t="shared" si="23"/>
        <v>37</v>
      </c>
      <c r="U204" s="234">
        <v>50.2</v>
      </c>
      <c r="V204" s="234">
        <v>52</v>
      </c>
      <c r="W204" s="234">
        <v>40</v>
      </c>
      <c r="X204" s="234">
        <v>0</v>
      </c>
      <c r="Y204" s="234">
        <v>1000</v>
      </c>
      <c r="Z204" s="234">
        <v>50.2</v>
      </c>
      <c r="AA204" s="234">
        <v>9</v>
      </c>
      <c r="AB204" s="234">
        <v>49.75</v>
      </c>
      <c r="AC204" s="234">
        <v>48</v>
      </c>
      <c r="AD204" s="234">
        <v>57</v>
      </c>
      <c r="AE204" s="234">
        <v>0</v>
      </c>
      <c r="AF204" s="234">
        <v>30000</v>
      </c>
      <c r="AG204" s="234">
        <v>49.85</v>
      </c>
      <c r="AH204" s="234">
        <v>17</v>
      </c>
      <c r="AI204" s="234">
        <v>50.2</v>
      </c>
      <c r="AJ204" s="234">
        <v>49.85</v>
      </c>
      <c r="AK204" s="234">
        <v>50.2</v>
      </c>
      <c r="AL204" s="234">
        <v>52</v>
      </c>
      <c r="AM204" s="234">
        <v>40</v>
      </c>
      <c r="AN204" s="234">
        <v>0</v>
      </c>
      <c r="AO204" s="234">
        <v>1000</v>
      </c>
      <c r="AP204" s="234">
        <v>50.2</v>
      </c>
      <c r="AQ204" s="234">
        <v>9</v>
      </c>
      <c r="AR204" s="234">
        <v>49.75</v>
      </c>
      <c r="AS204" s="234">
        <v>48</v>
      </c>
      <c r="AT204" s="234">
        <v>57</v>
      </c>
      <c r="AU204" s="234">
        <v>0</v>
      </c>
      <c r="AV204" s="234">
        <v>30000</v>
      </c>
      <c r="AW204" s="234">
        <v>49.85</v>
      </c>
      <c r="AX204" s="234">
        <v>17</v>
      </c>
      <c r="AY204" s="234">
        <v>50.2</v>
      </c>
      <c r="AZ204" s="234">
        <v>49.85</v>
      </c>
      <c r="BA204" s="112">
        <v>51</v>
      </c>
      <c r="BB204" s="112">
        <v>49</v>
      </c>
    </row>
    <row r="205" s="6" customFormat="1" ht="17.5" spans="1:52">
      <c r="A205" s="62"/>
      <c r="B205" s="63"/>
      <c r="C205" s="62"/>
      <c r="D205" s="64"/>
      <c r="E205" s="65"/>
      <c r="F205" s="65" t="s">
        <v>475</v>
      </c>
      <c r="G205" s="374"/>
      <c r="H205" s="375">
        <v>1</v>
      </c>
      <c r="I205" s="375">
        <v>0</v>
      </c>
      <c r="J205" s="375">
        <v>0</v>
      </c>
      <c r="K205" s="375">
        <v>0</v>
      </c>
      <c r="L205" s="375">
        <v>0</v>
      </c>
      <c r="M205" s="375">
        <v>0</v>
      </c>
      <c r="N205" s="375">
        <v>0</v>
      </c>
      <c r="O205" s="375"/>
      <c r="P205" s="375">
        <v>0</v>
      </c>
      <c r="Q205" s="375">
        <v>0</v>
      </c>
      <c r="R205" s="375">
        <v>0</v>
      </c>
      <c r="S205" s="375">
        <v>0</v>
      </c>
      <c r="T205" s="341">
        <f t="shared" si="23"/>
        <v>1</v>
      </c>
      <c r="U205" s="238" t="s">
        <v>1193</v>
      </c>
      <c r="V205" s="225" t="s">
        <v>181</v>
      </c>
      <c r="W205" s="225">
        <v>40</v>
      </c>
      <c r="X205" s="238" t="s">
        <v>181</v>
      </c>
      <c r="Y205" s="225" t="s">
        <v>448</v>
      </c>
      <c r="Z205" s="238" t="s">
        <v>420</v>
      </c>
      <c r="AA205" s="238">
        <v>0.09</v>
      </c>
      <c r="AB205" s="225" t="s">
        <v>181</v>
      </c>
      <c r="AC205" s="225" t="s">
        <v>181</v>
      </c>
      <c r="AD205" s="225" t="s">
        <v>181</v>
      </c>
      <c r="AE205" s="225" t="s">
        <v>181</v>
      </c>
      <c r="AF205" s="225" t="s">
        <v>181</v>
      </c>
      <c r="AG205" s="225" t="s">
        <v>181</v>
      </c>
      <c r="AH205" s="225" t="s">
        <v>181</v>
      </c>
      <c r="AI205" s="238" t="s">
        <v>181</v>
      </c>
      <c r="AJ205" s="225" t="s">
        <v>181</v>
      </c>
      <c r="AK205" s="238" t="s">
        <v>1193</v>
      </c>
      <c r="AL205" s="225" t="s">
        <v>181</v>
      </c>
      <c r="AM205" s="225">
        <v>40</v>
      </c>
      <c r="AN205" s="238" t="s">
        <v>181</v>
      </c>
      <c r="AO205" s="225" t="s">
        <v>448</v>
      </c>
      <c r="AP205" s="238" t="s">
        <v>420</v>
      </c>
      <c r="AQ205" s="238">
        <v>0.09</v>
      </c>
      <c r="AR205" s="225" t="s">
        <v>181</v>
      </c>
      <c r="AS205" s="225" t="s">
        <v>181</v>
      </c>
      <c r="AT205" s="225" t="s">
        <v>181</v>
      </c>
      <c r="AU205" s="225" t="s">
        <v>181</v>
      </c>
      <c r="AV205" s="225" t="s">
        <v>181</v>
      </c>
      <c r="AW205" s="225" t="s">
        <v>181</v>
      </c>
      <c r="AX205" s="225" t="s">
        <v>181</v>
      </c>
      <c r="AY205" s="238" t="s">
        <v>181</v>
      </c>
      <c r="AZ205" s="225" t="s">
        <v>181</v>
      </c>
    </row>
    <row r="206" customFormat="1" ht="17.5" spans="1:54">
      <c r="A206" s="31">
        <f>A204</f>
        <v>608</v>
      </c>
      <c r="B206" s="40" t="s">
        <v>476</v>
      </c>
      <c r="C206" s="31" t="s">
        <v>477</v>
      </c>
      <c r="D206" s="41" t="s">
        <v>109</v>
      </c>
      <c r="E206" s="42" t="s">
        <v>478</v>
      </c>
      <c r="F206" s="42" t="s">
        <v>477</v>
      </c>
      <c r="G206" s="363"/>
      <c r="H206" s="182">
        <v>1</v>
      </c>
      <c r="I206" s="182">
        <v>0</v>
      </c>
      <c r="J206" s="182">
        <v>0</v>
      </c>
      <c r="K206" s="182">
        <v>0</v>
      </c>
      <c r="L206" s="182">
        <v>0</v>
      </c>
      <c r="M206" s="182">
        <v>0</v>
      </c>
      <c r="N206" s="182">
        <v>0</v>
      </c>
      <c r="O206" s="182"/>
      <c r="P206" s="182">
        <v>0</v>
      </c>
      <c r="Q206" s="182">
        <f>R206+S206*2</f>
        <v>0</v>
      </c>
      <c r="R206" s="182">
        <v>0</v>
      </c>
      <c r="S206" s="182">
        <v>0</v>
      </c>
      <c r="T206" s="234">
        <f t="shared" si="23"/>
        <v>1</v>
      </c>
      <c r="U206" s="234">
        <v>60.5</v>
      </c>
      <c r="V206" s="223">
        <v>52</v>
      </c>
      <c r="W206" s="223">
        <v>40</v>
      </c>
      <c r="X206" s="234">
        <v>0</v>
      </c>
      <c r="Y206" s="223">
        <v>300000</v>
      </c>
      <c r="Z206" s="234">
        <v>60.1</v>
      </c>
      <c r="AA206" s="234">
        <v>9</v>
      </c>
      <c r="AB206" s="223">
        <v>49.75</v>
      </c>
      <c r="AC206" s="223">
        <v>48</v>
      </c>
      <c r="AD206" s="223">
        <v>57</v>
      </c>
      <c r="AE206" s="223">
        <v>0</v>
      </c>
      <c r="AF206" s="223">
        <v>30000</v>
      </c>
      <c r="AG206" s="223">
        <v>49.85</v>
      </c>
      <c r="AH206" s="223">
        <v>17</v>
      </c>
      <c r="AI206" s="234">
        <v>60.1</v>
      </c>
      <c r="AJ206" s="223">
        <v>49.85</v>
      </c>
      <c r="AK206" s="234">
        <v>60.5</v>
      </c>
      <c r="AL206" s="223">
        <v>52</v>
      </c>
      <c r="AM206" s="223">
        <v>40</v>
      </c>
      <c r="AN206" s="234">
        <v>0</v>
      </c>
      <c r="AO206" s="223">
        <v>300000</v>
      </c>
      <c r="AP206" s="234">
        <v>60.1</v>
      </c>
      <c r="AQ206" s="234">
        <v>9</v>
      </c>
      <c r="AR206" s="223">
        <v>49.75</v>
      </c>
      <c r="AS206" s="223">
        <v>48</v>
      </c>
      <c r="AT206" s="223">
        <v>57</v>
      </c>
      <c r="AU206" s="223">
        <v>0</v>
      </c>
      <c r="AV206" s="223">
        <v>30000</v>
      </c>
      <c r="AW206" s="223">
        <v>49.85</v>
      </c>
      <c r="AX206" s="223">
        <v>17</v>
      </c>
      <c r="AY206" s="234">
        <v>60.1</v>
      </c>
      <c r="AZ206" s="223">
        <v>49.85</v>
      </c>
      <c r="BA206" s="112">
        <v>51</v>
      </c>
      <c r="BB206" s="112">
        <v>49</v>
      </c>
    </row>
    <row r="207" customFormat="1" ht="17.5" spans="1:54">
      <c r="A207" s="31">
        <f>A206</f>
        <v>608</v>
      </c>
      <c r="B207" s="40" t="s">
        <v>479</v>
      </c>
      <c r="C207" s="31"/>
      <c r="D207" s="41"/>
      <c r="E207" s="42"/>
      <c r="F207" s="42"/>
      <c r="G207" s="363"/>
      <c r="H207" s="182"/>
      <c r="I207" s="182"/>
      <c r="J207" s="182"/>
      <c r="K207" s="182"/>
      <c r="L207" s="182"/>
      <c r="M207" s="182"/>
      <c r="N207" s="182"/>
      <c r="O207" s="182"/>
      <c r="P207" s="182">
        <v>0</v>
      </c>
      <c r="Q207" s="182"/>
      <c r="R207" s="182"/>
      <c r="S207" s="182"/>
      <c r="T207" s="234">
        <f t="shared" si="23"/>
        <v>0</v>
      </c>
      <c r="U207" s="234">
        <v>50.2</v>
      </c>
      <c r="V207" s="223">
        <v>52</v>
      </c>
      <c r="W207" s="223">
        <v>40</v>
      </c>
      <c r="X207" s="234">
        <v>0</v>
      </c>
      <c r="Y207" s="223">
        <v>1000</v>
      </c>
      <c r="Z207" s="234">
        <v>50.2</v>
      </c>
      <c r="AA207" s="234">
        <v>9</v>
      </c>
      <c r="AB207" s="223">
        <v>49.75</v>
      </c>
      <c r="AC207" s="223">
        <v>48</v>
      </c>
      <c r="AD207" s="223">
        <v>57</v>
      </c>
      <c r="AE207" s="223">
        <v>0</v>
      </c>
      <c r="AF207" s="223">
        <v>30000</v>
      </c>
      <c r="AG207" s="223">
        <v>49.85</v>
      </c>
      <c r="AH207" s="223">
        <v>17</v>
      </c>
      <c r="AI207" s="234">
        <v>50.2</v>
      </c>
      <c r="AJ207" s="223">
        <v>49.85</v>
      </c>
      <c r="AK207" s="234">
        <v>50.2</v>
      </c>
      <c r="AL207" s="223">
        <v>52</v>
      </c>
      <c r="AM207" s="223">
        <v>40</v>
      </c>
      <c r="AN207" s="234">
        <v>0</v>
      </c>
      <c r="AO207" s="223">
        <v>1000</v>
      </c>
      <c r="AP207" s="234">
        <v>50.2</v>
      </c>
      <c r="AQ207" s="234">
        <v>9</v>
      </c>
      <c r="AR207" s="223">
        <v>49.75</v>
      </c>
      <c r="AS207" s="223">
        <v>48</v>
      </c>
      <c r="AT207" s="223">
        <v>57</v>
      </c>
      <c r="AU207" s="223">
        <v>0</v>
      </c>
      <c r="AV207" s="223">
        <v>30000</v>
      </c>
      <c r="AW207" s="223">
        <v>49.85</v>
      </c>
      <c r="AX207" s="223">
        <v>17</v>
      </c>
      <c r="AY207" s="234">
        <v>50.2</v>
      </c>
      <c r="AZ207" s="223">
        <v>49.85</v>
      </c>
      <c r="BA207" s="112">
        <v>51</v>
      </c>
      <c r="BB207" s="112">
        <v>49</v>
      </c>
    </row>
    <row r="208" customFormat="1" ht="17.5" spans="1:54">
      <c r="A208" s="31">
        <f>A207</f>
        <v>608</v>
      </c>
      <c r="B208" s="40" t="s">
        <v>480</v>
      </c>
      <c r="C208" s="31" t="s">
        <v>481</v>
      </c>
      <c r="D208" s="41" t="s">
        <v>109</v>
      </c>
      <c r="E208" s="42" t="s">
        <v>482</v>
      </c>
      <c r="F208" s="42" t="s">
        <v>483</v>
      </c>
      <c r="G208" s="363"/>
      <c r="H208" s="182">
        <v>0</v>
      </c>
      <c r="I208" s="182">
        <v>0</v>
      </c>
      <c r="J208" s="182">
        <v>0</v>
      </c>
      <c r="K208" s="182">
        <v>0</v>
      </c>
      <c r="L208" s="182">
        <v>0</v>
      </c>
      <c r="M208" s="182">
        <v>0</v>
      </c>
      <c r="N208" s="182">
        <v>0</v>
      </c>
      <c r="O208" s="182"/>
      <c r="P208" s="182">
        <v>0</v>
      </c>
      <c r="Q208" s="182">
        <f>R208+S208*2</f>
        <v>0</v>
      </c>
      <c r="R208" s="182">
        <v>0</v>
      </c>
      <c r="S208" s="182">
        <v>0</v>
      </c>
      <c r="T208" s="234">
        <f t="shared" si="23"/>
        <v>0</v>
      </c>
      <c r="U208" s="234">
        <v>50.2</v>
      </c>
      <c r="V208" s="223">
        <v>52</v>
      </c>
      <c r="W208" s="223">
        <v>40</v>
      </c>
      <c r="X208" s="234">
        <v>0</v>
      </c>
      <c r="Y208" s="223">
        <v>1000</v>
      </c>
      <c r="Z208" s="234">
        <v>50.2</v>
      </c>
      <c r="AA208" s="234">
        <v>9</v>
      </c>
      <c r="AB208" s="223">
        <v>49.75</v>
      </c>
      <c r="AC208" s="223">
        <v>48</v>
      </c>
      <c r="AD208" s="223">
        <v>57</v>
      </c>
      <c r="AE208" s="223">
        <v>0</v>
      </c>
      <c r="AF208" s="223">
        <v>30000</v>
      </c>
      <c r="AG208" s="223">
        <v>49.85</v>
      </c>
      <c r="AH208" s="223">
        <v>17</v>
      </c>
      <c r="AI208" s="234">
        <v>50.2</v>
      </c>
      <c r="AJ208" s="223">
        <v>49.85</v>
      </c>
      <c r="AK208" s="234">
        <v>50.2</v>
      </c>
      <c r="AL208" s="223">
        <v>52</v>
      </c>
      <c r="AM208" s="223">
        <v>40</v>
      </c>
      <c r="AN208" s="234">
        <v>0</v>
      </c>
      <c r="AO208" s="223">
        <v>1000</v>
      </c>
      <c r="AP208" s="234">
        <v>50.2</v>
      </c>
      <c r="AQ208" s="234">
        <v>9</v>
      </c>
      <c r="AR208" s="223">
        <v>49.75</v>
      </c>
      <c r="AS208" s="223">
        <v>48</v>
      </c>
      <c r="AT208" s="223">
        <v>57</v>
      </c>
      <c r="AU208" s="223">
        <v>0</v>
      </c>
      <c r="AV208" s="223">
        <v>30000</v>
      </c>
      <c r="AW208" s="223">
        <v>49.85</v>
      </c>
      <c r="AX208" s="223">
        <v>17</v>
      </c>
      <c r="AY208" s="234">
        <v>50.2</v>
      </c>
      <c r="AZ208" s="223">
        <v>49.85</v>
      </c>
      <c r="BA208" s="112">
        <v>51</v>
      </c>
      <c r="BB208" s="112">
        <v>49</v>
      </c>
    </row>
    <row r="209" customFormat="1" ht="17.5" spans="1:54">
      <c r="A209" s="31"/>
      <c r="B209" s="40"/>
      <c r="C209" s="31"/>
      <c r="D209" s="41"/>
      <c r="E209" s="42"/>
      <c r="F209" s="42"/>
      <c r="G209" s="363"/>
      <c r="H209" s="182"/>
      <c r="I209" s="182"/>
      <c r="J209" s="182"/>
      <c r="K209" s="182"/>
      <c r="L209" s="182"/>
      <c r="M209" s="182"/>
      <c r="N209" s="182"/>
      <c r="O209" s="182"/>
      <c r="P209" s="182">
        <v>0</v>
      </c>
      <c r="Q209" s="182"/>
      <c r="R209" s="182"/>
      <c r="S209" s="182"/>
      <c r="T209" s="234"/>
      <c r="U209" s="234"/>
      <c r="V209" s="223"/>
      <c r="W209" s="223"/>
      <c r="X209" s="234"/>
      <c r="Y209" s="223"/>
      <c r="Z209" s="234"/>
      <c r="AA209" s="234"/>
      <c r="AB209" s="223"/>
      <c r="AC209" s="223"/>
      <c r="AD209" s="223"/>
      <c r="AE209" s="223"/>
      <c r="AF209" s="223"/>
      <c r="AG209" s="223"/>
      <c r="AH209" s="223"/>
      <c r="AI209" s="234"/>
      <c r="AJ209" s="223"/>
      <c r="AK209" s="234"/>
      <c r="AL209" s="223"/>
      <c r="AM209" s="223"/>
      <c r="AN209" s="234"/>
      <c r="AO209" s="223"/>
      <c r="AP209" s="234"/>
      <c r="AQ209" s="234"/>
      <c r="AR209" s="223"/>
      <c r="AS209" s="223"/>
      <c r="AT209" s="223"/>
      <c r="AU209" s="223"/>
      <c r="AV209" s="223"/>
      <c r="AW209" s="223"/>
      <c r="AX209" s="223"/>
      <c r="AY209" s="234"/>
      <c r="AZ209" s="223"/>
      <c r="BA209" s="112"/>
      <c r="BB209" s="112"/>
    </row>
    <row r="210" customFormat="1" ht="17.5" spans="1:54">
      <c r="A210" s="31">
        <f>A208</f>
        <v>608</v>
      </c>
      <c r="B210" s="40" t="s">
        <v>480</v>
      </c>
      <c r="C210" s="31" t="s">
        <v>484</v>
      </c>
      <c r="D210" s="41" t="s">
        <v>120</v>
      </c>
      <c r="E210" s="42" t="s">
        <v>485</v>
      </c>
      <c r="F210" s="42" t="s">
        <v>934</v>
      </c>
      <c r="G210" s="363"/>
      <c r="H210" s="182">
        <v>0</v>
      </c>
      <c r="I210" s="182">
        <v>0</v>
      </c>
      <c r="J210" s="182">
        <v>0</v>
      </c>
      <c r="K210" s="182">
        <v>0</v>
      </c>
      <c r="L210" s="182">
        <v>0</v>
      </c>
      <c r="M210" s="182">
        <v>0</v>
      </c>
      <c r="N210" s="182">
        <v>0</v>
      </c>
      <c r="O210" s="182"/>
      <c r="P210" s="182">
        <v>0</v>
      </c>
      <c r="Q210" s="182">
        <f t="shared" ref="Q210:Q215" si="24">R210+S210*2</f>
        <v>0</v>
      </c>
      <c r="R210" s="182">
        <v>0</v>
      </c>
      <c r="S210" s="182">
        <v>0</v>
      </c>
      <c r="T210" s="234">
        <f t="shared" si="23"/>
        <v>0</v>
      </c>
      <c r="U210" s="234">
        <v>50.2</v>
      </c>
      <c r="V210" s="223">
        <v>52</v>
      </c>
      <c r="W210" s="223">
        <v>40</v>
      </c>
      <c r="X210" s="234">
        <v>0</v>
      </c>
      <c r="Y210" s="223">
        <v>1000</v>
      </c>
      <c r="Z210" s="234">
        <v>50.2</v>
      </c>
      <c r="AA210" s="234">
        <v>9</v>
      </c>
      <c r="AB210" s="223">
        <v>49.75</v>
      </c>
      <c r="AC210" s="223">
        <v>48</v>
      </c>
      <c r="AD210" s="223">
        <v>57</v>
      </c>
      <c r="AE210" s="223">
        <v>0</v>
      </c>
      <c r="AF210" s="223">
        <v>30000</v>
      </c>
      <c r="AG210" s="223">
        <v>49.85</v>
      </c>
      <c r="AH210" s="223">
        <v>17</v>
      </c>
      <c r="AI210" s="234">
        <v>50.2</v>
      </c>
      <c r="AJ210" s="223">
        <v>49.85</v>
      </c>
      <c r="AK210" s="234">
        <v>50.2</v>
      </c>
      <c r="AL210" s="223">
        <v>52</v>
      </c>
      <c r="AM210" s="223">
        <v>40</v>
      </c>
      <c r="AN210" s="234">
        <v>0</v>
      </c>
      <c r="AO210" s="223">
        <v>1000</v>
      </c>
      <c r="AP210" s="234">
        <v>50.2</v>
      </c>
      <c r="AQ210" s="234">
        <v>9</v>
      </c>
      <c r="AR210" s="223">
        <v>49.75</v>
      </c>
      <c r="AS210" s="223">
        <v>48</v>
      </c>
      <c r="AT210" s="223">
        <v>57</v>
      </c>
      <c r="AU210" s="223">
        <v>0</v>
      </c>
      <c r="AV210" s="223">
        <v>30000</v>
      </c>
      <c r="AW210" s="223">
        <v>49.85</v>
      </c>
      <c r="AX210" s="223">
        <v>17</v>
      </c>
      <c r="AY210" s="234">
        <v>50.2</v>
      </c>
      <c r="AZ210" s="223">
        <v>49.85</v>
      </c>
      <c r="BA210" s="112">
        <v>51</v>
      </c>
      <c r="BB210" s="112">
        <v>49</v>
      </c>
    </row>
    <row r="211" s="11" customFormat="1" ht="17.5" spans="1:54">
      <c r="A211" s="70"/>
      <c r="B211" s="71"/>
      <c r="C211" s="70"/>
      <c r="D211" s="72"/>
      <c r="E211" s="73"/>
      <c r="F211" s="73"/>
      <c r="G211" s="110" t="s">
        <v>487</v>
      </c>
      <c r="H211" s="377">
        <v>1</v>
      </c>
      <c r="I211" s="377">
        <v>0</v>
      </c>
      <c r="J211" s="377">
        <v>1</v>
      </c>
      <c r="K211" s="377">
        <v>0</v>
      </c>
      <c r="L211" s="377">
        <v>0</v>
      </c>
      <c r="M211" s="377">
        <v>1</v>
      </c>
      <c r="N211" s="377">
        <v>0</v>
      </c>
      <c r="O211" s="377"/>
      <c r="P211" s="377">
        <v>0</v>
      </c>
      <c r="Q211" s="377"/>
      <c r="R211" s="377"/>
      <c r="S211" s="377"/>
      <c r="T211" s="141">
        <f t="shared" si="23"/>
        <v>37</v>
      </c>
      <c r="U211" s="141">
        <v>50.2</v>
      </c>
      <c r="V211" s="110">
        <v>52</v>
      </c>
      <c r="W211" s="110">
        <v>40</v>
      </c>
      <c r="X211" s="141" t="s">
        <v>1171</v>
      </c>
      <c r="Y211" s="110" t="s">
        <v>1172</v>
      </c>
      <c r="Z211" s="141" t="s">
        <v>1173</v>
      </c>
      <c r="AA211" s="141" t="s">
        <v>1174</v>
      </c>
      <c r="AB211" s="110" t="s">
        <v>181</v>
      </c>
      <c r="AC211" s="110" t="s">
        <v>181</v>
      </c>
      <c r="AD211" s="110" t="s">
        <v>181</v>
      </c>
      <c r="AE211" s="110" t="s">
        <v>181</v>
      </c>
      <c r="AF211" s="110" t="s">
        <v>181</v>
      </c>
      <c r="AG211" s="110" t="s">
        <v>181</v>
      </c>
      <c r="AH211" s="110" t="s">
        <v>181</v>
      </c>
      <c r="AI211" s="141" t="s">
        <v>181</v>
      </c>
      <c r="AJ211" s="110" t="s">
        <v>181</v>
      </c>
      <c r="AK211" s="141">
        <v>50.2</v>
      </c>
      <c r="AL211" s="110">
        <v>52</v>
      </c>
      <c r="AM211" s="110">
        <v>40</v>
      </c>
      <c r="AN211" s="141" t="s">
        <v>1171</v>
      </c>
      <c r="AO211" s="110" t="s">
        <v>1172</v>
      </c>
      <c r="AP211" s="141" t="s">
        <v>1173</v>
      </c>
      <c r="AQ211" s="141" t="s">
        <v>1174</v>
      </c>
      <c r="AR211" s="110" t="s">
        <v>181</v>
      </c>
      <c r="AS211" s="110" t="s">
        <v>181</v>
      </c>
      <c r="AT211" s="110" t="s">
        <v>181</v>
      </c>
      <c r="AU211" s="110" t="s">
        <v>181</v>
      </c>
      <c r="AV211" s="110" t="s">
        <v>181</v>
      </c>
      <c r="AW211" s="110" t="s">
        <v>181</v>
      </c>
      <c r="AX211" s="110" t="s">
        <v>181</v>
      </c>
      <c r="AY211" s="141" t="s">
        <v>181</v>
      </c>
      <c r="AZ211" s="110" t="s">
        <v>181</v>
      </c>
      <c r="BA211" s="10"/>
      <c r="BB211" s="10"/>
    </row>
    <row r="212" customFormat="1" ht="17.5" spans="1:54">
      <c r="A212" s="31">
        <f>A210</f>
        <v>608</v>
      </c>
      <c r="B212" s="40" t="s">
        <v>488</v>
      </c>
      <c r="C212" s="31" t="s">
        <v>489</v>
      </c>
      <c r="D212" s="41" t="s">
        <v>109</v>
      </c>
      <c r="E212" s="42" t="s">
        <v>490</v>
      </c>
      <c r="F212" s="42" t="s">
        <v>489</v>
      </c>
      <c r="G212" s="171"/>
      <c r="H212" s="182">
        <v>1</v>
      </c>
      <c r="I212" s="182">
        <v>0</v>
      </c>
      <c r="J212" s="182">
        <v>1</v>
      </c>
      <c r="K212" s="182">
        <v>0</v>
      </c>
      <c r="L212" s="182">
        <v>0</v>
      </c>
      <c r="M212" s="182">
        <v>1</v>
      </c>
      <c r="N212" s="182">
        <v>0</v>
      </c>
      <c r="O212" s="182"/>
      <c r="P212" s="182">
        <v>0</v>
      </c>
      <c r="Q212" s="182">
        <f t="shared" si="24"/>
        <v>0</v>
      </c>
      <c r="R212" s="182">
        <v>0</v>
      </c>
      <c r="S212" s="182">
        <v>0</v>
      </c>
      <c r="T212" s="234">
        <f t="shared" si="23"/>
        <v>37</v>
      </c>
      <c r="U212" s="234">
        <v>50.2</v>
      </c>
      <c r="V212" s="223">
        <v>52</v>
      </c>
      <c r="W212" s="223">
        <v>40</v>
      </c>
      <c r="X212" s="234">
        <v>0</v>
      </c>
      <c r="Y212" s="223">
        <v>1000</v>
      </c>
      <c r="Z212" s="234">
        <v>50.2</v>
      </c>
      <c r="AA212" s="234">
        <v>9</v>
      </c>
      <c r="AB212" s="223">
        <v>49.75</v>
      </c>
      <c r="AC212" s="223">
        <v>48</v>
      </c>
      <c r="AD212" s="223">
        <v>57</v>
      </c>
      <c r="AE212" s="223">
        <v>0</v>
      </c>
      <c r="AF212" s="223">
        <v>30000</v>
      </c>
      <c r="AG212" s="223">
        <v>49.85</v>
      </c>
      <c r="AH212" s="223">
        <v>17</v>
      </c>
      <c r="AI212" s="234">
        <v>50.2</v>
      </c>
      <c r="AJ212" s="223">
        <v>49.85</v>
      </c>
      <c r="AK212" s="234">
        <v>50.2</v>
      </c>
      <c r="AL212" s="223">
        <v>52</v>
      </c>
      <c r="AM212" s="223">
        <v>40</v>
      </c>
      <c r="AN212" s="234">
        <v>0</v>
      </c>
      <c r="AO212" s="223">
        <v>1000</v>
      </c>
      <c r="AP212" s="234">
        <v>50.2</v>
      </c>
      <c r="AQ212" s="234">
        <v>9</v>
      </c>
      <c r="AR212" s="223">
        <v>49.75</v>
      </c>
      <c r="AS212" s="223">
        <v>48</v>
      </c>
      <c r="AT212" s="223">
        <v>57</v>
      </c>
      <c r="AU212" s="223">
        <v>0</v>
      </c>
      <c r="AV212" s="223">
        <v>30000</v>
      </c>
      <c r="AW212" s="223">
        <v>49.85</v>
      </c>
      <c r="AX212" s="223">
        <v>17</v>
      </c>
      <c r="AY212" s="234">
        <v>50.2</v>
      </c>
      <c r="AZ212" s="223">
        <v>49.85</v>
      </c>
      <c r="BA212" s="112">
        <v>51</v>
      </c>
      <c r="BB212" s="112">
        <v>49</v>
      </c>
    </row>
    <row r="213" s="10" customFormat="1" ht="17.5" spans="1:52">
      <c r="A213" s="70"/>
      <c r="B213" s="71"/>
      <c r="C213" s="70"/>
      <c r="D213" s="72"/>
      <c r="E213" s="73" t="s">
        <v>351</v>
      </c>
      <c r="F213" s="73" t="s">
        <v>489</v>
      </c>
      <c r="G213" s="110" t="s">
        <v>491</v>
      </c>
      <c r="H213" s="377">
        <v>1</v>
      </c>
      <c r="I213" s="377">
        <v>0</v>
      </c>
      <c r="J213" s="377">
        <v>1</v>
      </c>
      <c r="K213" s="377">
        <v>0</v>
      </c>
      <c r="L213" s="377">
        <v>0</v>
      </c>
      <c r="M213" s="377">
        <v>0</v>
      </c>
      <c r="N213" s="377">
        <v>0</v>
      </c>
      <c r="O213" s="377"/>
      <c r="P213" s="377">
        <v>0</v>
      </c>
      <c r="Q213" s="377"/>
      <c r="R213" s="377"/>
      <c r="S213" s="377"/>
      <c r="T213" s="141">
        <f t="shared" ref="T213" si="25">H213+I213*2+J213*4+K213*8+L213*16+M213*32+N213*64+O213*128+P213*256+R213*4096+S213*8192</f>
        <v>5</v>
      </c>
      <c r="U213" s="141">
        <v>50.2</v>
      </c>
      <c r="V213" s="110">
        <v>52</v>
      </c>
      <c r="W213" s="110">
        <v>40</v>
      </c>
      <c r="X213" s="141" t="s">
        <v>1171</v>
      </c>
      <c r="Y213" s="110" t="s">
        <v>1172</v>
      </c>
      <c r="Z213" s="141" t="s">
        <v>1173</v>
      </c>
      <c r="AA213" s="141" t="s">
        <v>1174</v>
      </c>
      <c r="AB213" s="110" t="s">
        <v>181</v>
      </c>
      <c r="AC213" s="110" t="s">
        <v>181</v>
      </c>
      <c r="AD213" s="110" t="s">
        <v>181</v>
      </c>
      <c r="AE213" s="110" t="s">
        <v>181</v>
      </c>
      <c r="AF213" s="110" t="s">
        <v>181</v>
      </c>
      <c r="AG213" s="110" t="s">
        <v>181</v>
      </c>
      <c r="AH213" s="110" t="s">
        <v>181</v>
      </c>
      <c r="AI213" s="141" t="s">
        <v>181</v>
      </c>
      <c r="AJ213" s="110" t="s">
        <v>181</v>
      </c>
      <c r="AK213" s="141">
        <v>50.2</v>
      </c>
      <c r="AL213" s="110">
        <v>52</v>
      </c>
      <c r="AM213" s="110">
        <v>40</v>
      </c>
      <c r="AN213" s="141" t="s">
        <v>1171</v>
      </c>
      <c r="AO213" s="110" t="s">
        <v>1172</v>
      </c>
      <c r="AP213" s="141" t="s">
        <v>1173</v>
      </c>
      <c r="AQ213" s="141" t="s">
        <v>1174</v>
      </c>
      <c r="AR213" s="110" t="s">
        <v>181</v>
      </c>
      <c r="AS213" s="110" t="s">
        <v>181</v>
      </c>
      <c r="AT213" s="110" t="s">
        <v>181</v>
      </c>
      <c r="AU213" s="110" t="s">
        <v>181</v>
      </c>
      <c r="AV213" s="110" t="s">
        <v>181</v>
      </c>
      <c r="AW213" s="110" t="s">
        <v>181</v>
      </c>
      <c r="AX213" s="110" t="s">
        <v>181</v>
      </c>
      <c r="AY213" s="141" t="s">
        <v>181</v>
      </c>
      <c r="AZ213" s="110" t="s">
        <v>181</v>
      </c>
    </row>
    <row r="214" customFormat="1" ht="17.5" spans="1:54">
      <c r="A214" s="31">
        <f>A212</f>
        <v>608</v>
      </c>
      <c r="B214" s="40" t="s">
        <v>488</v>
      </c>
      <c r="C214" s="31" t="s">
        <v>489</v>
      </c>
      <c r="D214" s="41" t="s">
        <v>120</v>
      </c>
      <c r="E214" s="42" t="s">
        <v>490</v>
      </c>
      <c r="F214" s="42" t="s">
        <v>489</v>
      </c>
      <c r="G214" s="363"/>
      <c r="H214" s="182">
        <v>1</v>
      </c>
      <c r="I214" s="182">
        <v>0</v>
      </c>
      <c r="J214" s="182">
        <v>1</v>
      </c>
      <c r="K214" s="182">
        <v>0</v>
      </c>
      <c r="L214" s="182">
        <v>0</v>
      </c>
      <c r="M214" s="182">
        <v>0</v>
      </c>
      <c r="N214" s="182">
        <v>0</v>
      </c>
      <c r="O214" s="182"/>
      <c r="P214" s="182">
        <v>0</v>
      </c>
      <c r="Q214" s="182">
        <f t="shared" si="24"/>
        <v>0</v>
      </c>
      <c r="R214" s="182">
        <v>0</v>
      </c>
      <c r="S214" s="182">
        <v>0</v>
      </c>
      <c r="T214" s="234">
        <f t="shared" si="23"/>
        <v>5</v>
      </c>
      <c r="U214" s="234">
        <v>50.2</v>
      </c>
      <c r="V214" s="223">
        <v>52</v>
      </c>
      <c r="W214" s="223">
        <v>40</v>
      </c>
      <c r="X214" s="234">
        <v>0</v>
      </c>
      <c r="Y214" s="223">
        <v>1000</v>
      </c>
      <c r="Z214" s="234">
        <v>50.2</v>
      </c>
      <c r="AA214" s="234">
        <v>9</v>
      </c>
      <c r="AB214" s="223">
        <v>49.75</v>
      </c>
      <c r="AC214" s="223">
        <v>48</v>
      </c>
      <c r="AD214" s="223">
        <v>57</v>
      </c>
      <c r="AE214" s="223">
        <v>0</v>
      </c>
      <c r="AF214" s="223">
        <v>30000</v>
      </c>
      <c r="AG214" s="223">
        <v>49.85</v>
      </c>
      <c r="AH214" s="223">
        <v>17</v>
      </c>
      <c r="AI214" s="234">
        <v>50.2</v>
      </c>
      <c r="AJ214" s="223">
        <v>49.85</v>
      </c>
      <c r="AK214" s="234">
        <v>50.2</v>
      </c>
      <c r="AL214" s="223">
        <v>52</v>
      </c>
      <c r="AM214" s="223">
        <v>40</v>
      </c>
      <c r="AN214" s="234">
        <v>0</v>
      </c>
      <c r="AO214" s="223">
        <v>1000</v>
      </c>
      <c r="AP214" s="234">
        <v>50.2</v>
      </c>
      <c r="AQ214" s="234">
        <v>9</v>
      </c>
      <c r="AR214" s="223">
        <v>49.75</v>
      </c>
      <c r="AS214" s="223">
        <v>48</v>
      </c>
      <c r="AT214" s="223">
        <v>57</v>
      </c>
      <c r="AU214" s="223">
        <v>0</v>
      </c>
      <c r="AV214" s="223">
        <v>30000</v>
      </c>
      <c r="AW214" s="223">
        <v>49.85</v>
      </c>
      <c r="AX214" s="223">
        <v>17</v>
      </c>
      <c r="AY214" s="234">
        <v>50.2</v>
      </c>
      <c r="AZ214" s="223">
        <v>49.85</v>
      </c>
      <c r="BA214" s="112">
        <v>51</v>
      </c>
      <c r="BB214" s="112">
        <v>49</v>
      </c>
    </row>
    <row r="215" s="360" customFormat="1" ht="17.5" spans="1:54">
      <c r="A215" s="272"/>
      <c r="B215" s="273"/>
      <c r="C215" s="272"/>
      <c r="D215" s="274"/>
      <c r="E215" s="275"/>
      <c r="F215" s="275"/>
      <c r="G215" s="414"/>
      <c r="H215" s="415">
        <v>1</v>
      </c>
      <c r="I215" s="415">
        <v>0</v>
      </c>
      <c r="J215" s="416">
        <v>1</v>
      </c>
      <c r="K215" s="415">
        <v>0</v>
      </c>
      <c r="L215" s="415">
        <v>1</v>
      </c>
      <c r="M215" s="415">
        <v>0</v>
      </c>
      <c r="N215" s="415">
        <v>0</v>
      </c>
      <c r="O215" s="415"/>
      <c r="P215" s="415">
        <v>0</v>
      </c>
      <c r="Q215" s="415">
        <f t="shared" si="24"/>
        <v>0</v>
      </c>
      <c r="R215" s="415">
        <v>0</v>
      </c>
      <c r="S215" s="415">
        <v>0</v>
      </c>
      <c r="T215" s="350">
        <f t="shared" si="23"/>
        <v>21</v>
      </c>
      <c r="U215" s="350">
        <v>50.2</v>
      </c>
      <c r="V215" s="276">
        <v>52</v>
      </c>
      <c r="W215" s="276">
        <v>20</v>
      </c>
      <c r="X215" s="350">
        <v>0</v>
      </c>
      <c r="Y215" s="276">
        <v>1000</v>
      </c>
      <c r="Z215" s="350">
        <v>50.4</v>
      </c>
      <c r="AA215" s="350">
        <v>9</v>
      </c>
      <c r="AB215" s="276">
        <v>49.75</v>
      </c>
      <c r="AC215" s="276">
        <v>48</v>
      </c>
      <c r="AD215" s="276">
        <v>57</v>
      </c>
      <c r="AE215" s="276">
        <v>0</v>
      </c>
      <c r="AF215" s="276">
        <v>30000</v>
      </c>
      <c r="AG215" s="276">
        <v>49.85</v>
      </c>
      <c r="AH215" s="276">
        <v>17</v>
      </c>
      <c r="AI215" s="350">
        <v>50.4</v>
      </c>
      <c r="AJ215" s="276">
        <v>49.85</v>
      </c>
      <c r="AK215" s="350">
        <v>50.4</v>
      </c>
      <c r="AL215" s="276">
        <v>52</v>
      </c>
      <c r="AM215" s="276">
        <v>20</v>
      </c>
      <c r="AN215" s="350">
        <v>0</v>
      </c>
      <c r="AO215" s="276">
        <v>1000</v>
      </c>
      <c r="AP215" s="350">
        <v>50.4</v>
      </c>
      <c r="AQ215" s="350">
        <v>9</v>
      </c>
      <c r="AR215" s="276">
        <v>49.75</v>
      </c>
      <c r="AS215" s="276">
        <v>48</v>
      </c>
      <c r="AT215" s="276">
        <v>57</v>
      </c>
      <c r="AU215" s="276">
        <v>0</v>
      </c>
      <c r="AV215" s="276">
        <v>30000</v>
      </c>
      <c r="AW215" s="276">
        <v>49.85</v>
      </c>
      <c r="AX215" s="276">
        <v>17</v>
      </c>
      <c r="AY215" s="350">
        <v>50.4</v>
      </c>
      <c r="AZ215" s="276">
        <v>49.85</v>
      </c>
      <c r="BA215" s="276">
        <v>51</v>
      </c>
      <c r="BB215" s="276">
        <v>49</v>
      </c>
    </row>
    <row r="216" customFormat="1" ht="17.5" spans="1:54">
      <c r="A216" s="31">
        <f>A214</f>
        <v>608</v>
      </c>
      <c r="B216" s="40" t="s">
        <v>488</v>
      </c>
      <c r="C216" s="31" t="s">
        <v>493</v>
      </c>
      <c r="D216" s="41" t="s">
        <v>126</v>
      </c>
      <c r="E216" s="42" t="s">
        <v>494</v>
      </c>
      <c r="F216" s="42" t="s">
        <v>495</v>
      </c>
      <c r="G216" s="363"/>
      <c r="H216" s="182">
        <v>1</v>
      </c>
      <c r="I216" s="182">
        <v>0</v>
      </c>
      <c r="J216" s="404">
        <v>1</v>
      </c>
      <c r="K216" s="182">
        <v>0</v>
      </c>
      <c r="L216" s="381">
        <v>1</v>
      </c>
      <c r="M216" s="381">
        <v>0</v>
      </c>
      <c r="N216" s="182">
        <v>0</v>
      </c>
      <c r="O216" s="182"/>
      <c r="P216" s="182">
        <v>0</v>
      </c>
      <c r="Q216" s="182">
        <f t="shared" ref="Q216:Q218" si="26">R216+S216*2</f>
        <v>0</v>
      </c>
      <c r="R216" s="182">
        <v>0</v>
      </c>
      <c r="S216" s="182">
        <v>0</v>
      </c>
      <c r="T216" s="234">
        <f t="shared" si="23"/>
        <v>21</v>
      </c>
      <c r="U216" s="234">
        <v>50.2</v>
      </c>
      <c r="V216" s="223">
        <v>52</v>
      </c>
      <c r="W216" s="223">
        <v>50</v>
      </c>
      <c r="X216" s="234">
        <v>0</v>
      </c>
      <c r="Y216" s="223">
        <v>1000</v>
      </c>
      <c r="Z216" s="234">
        <v>50.4</v>
      </c>
      <c r="AA216" s="234">
        <v>9</v>
      </c>
      <c r="AB216" s="223">
        <v>49.75</v>
      </c>
      <c r="AC216" s="223">
        <v>48</v>
      </c>
      <c r="AD216" s="223">
        <v>57</v>
      </c>
      <c r="AE216" s="223">
        <v>0</v>
      </c>
      <c r="AF216" s="223">
        <v>30000</v>
      </c>
      <c r="AG216" s="223">
        <v>49.85</v>
      </c>
      <c r="AH216" s="223">
        <v>17</v>
      </c>
      <c r="AI216" s="234">
        <v>50.4</v>
      </c>
      <c r="AJ216" s="223">
        <v>49.85</v>
      </c>
      <c r="AK216" s="234">
        <v>50.4</v>
      </c>
      <c r="AL216" s="223">
        <v>52</v>
      </c>
      <c r="AM216" s="223">
        <v>20</v>
      </c>
      <c r="AN216" s="234">
        <v>0</v>
      </c>
      <c r="AO216" s="223">
        <v>1000</v>
      </c>
      <c r="AP216" s="234">
        <v>50.4</v>
      </c>
      <c r="AQ216" s="234">
        <v>9</v>
      </c>
      <c r="AR216" s="223">
        <v>49.75</v>
      </c>
      <c r="AS216" s="223">
        <v>48</v>
      </c>
      <c r="AT216" s="223">
        <v>57</v>
      </c>
      <c r="AU216" s="223">
        <v>0</v>
      </c>
      <c r="AV216" s="223">
        <v>30000</v>
      </c>
      <c r="AW216" s="223">
        <v>49.85</v>
      </c>
      <c r="AX216" s="223">
        <v>17</v>
      </c>
      <c r="AY216" s="234">
        <v>50.4</v>
      </c>
      <c r="AZ216" s="223">
        <v>49.85</v>
      </c>
      <c r="BA216" s="112">
        <v>51</v>
      </c>
      <c r="BB216" s="112">
        <v>49</v>
      </c>
    </row>
    <row r="217" s="360" customFormat="1" ht="17.5" spans="1:54">
      <c r="A217" s="272"/>
      <c r="B217" s="273"/>
      <c r="C217" s="272"/>
      <c r="D217" s="274"/>
      <c r="E217" s="275"/>
      <c r="F217" s="275"/>
      <c r="G217" s="414"/>
      <c r="H217" s="415">
        <v>1</v>
      </c>
      <c r="I217" s="415">
        <v>0</v>
      </c>
      <c r="J217" s="416">
        <v>1</v>
      </c>
      <c r="K217" s="415">
        <v>0</v>
      </c>
      <c r="L217" s="415">
        <v>1</v>
      </c>
      <c r="M217" s="415">
        <v>0</v>
      </c>
      <c r="N217" s="415">
        <v>0</v>
      </c>
      <c r="O217" s="415"/>
      <c r="P217" s="415">
        <v>0</v>
      </c>
      <c r="Q217" s="415">
        <f t="shared" si="26"/>
        <v>0</v>
      </c>
      <c r="R217" s="415">
        <v>0</v>
      </c>
      <c r="S217" s="415">
        <v>0</v>
      </c>
      <c r="T217" s="350">
        <f t="shared" si="23"/>
        <v>21</v>
      </c>
      <c r="U217" s="350">
        <v>50.2</v>
      </c>
      <c r="V217" s="276">
        <v>52</v>
      </c>
      <c r="W217" s="276">
        <v>20</v>
      </c>
      <c r="X217" s="350">
        <v>0</v>
      </c>
      <c r="Y217" s="276">
        <v>1000</v>
      </c>
      <c r="Z217" s="350">
        <v>50.4</v>
      </c>
      <c r="AA217" s="350">
        <v>9</v>
      </c>
      <c r="AB217" s="276">
        <v>49.75</v>
      </c>
      <c r="AC217" s="276">
        <v>48</v>
      </c>
      <c r="AD217" s="276">
        <v>57</v>
      </c>
      <c r="AE217" s="276">
        <v>0</v>
      </c>
      <c r="AF217" s="276">
        <v>30000</v>
      </c>
      <c r="AG217" s="276">
        <v>49.85</v>
      </c>
      <c r="AH217" s="276">
        <v>17</v>
      </c>
      <c r="AI217" s="350">
        <v>50.4</v>
      </c>
      <c r="AJ217" s="276">
        <v>49.85</v>
      </c>
      <c r="AK217" s="350">
        <v>50.4</v>
      </c>
      <c r="AL217" s="276">
        <v>52</v>
      </c>
      <c r="AM217" s="276">
        <v>20</v>
      </c>
      <c r="AN217" s="350">
        <v>0</v>
      </c>
      <c r="AO217" s="276">
        <v>1000</v>
      </c>
      <c r="AP217" s="350">
        <v>50.4</v>
      </c>
      <c r="AQ217" s="350">
        <v>9</v>
      </c>
      <c r="AR217" s="276">
        <v>49.75</v>
      </c>
      <c r="AS217" s="276">
        <v>48</v>
      </c>
      <c r="AT217" s="276">
        <v>57</v>
      </c>
      <c r="AU217" s="276">
        <v>0</v>
      </c>
      <c r="AV217" s="276">
        <v>30000</v>
      </c>
      <c r="AW217" s="276">
        <v>49.85</v>
      </c>
      <c r="AX217" s="276">
        <v>17</v>
      </c>
      <c r="AY217" s="350">
        <v>50.4</v>
      </c>
      <c r="AZ217" s="276">
        <v>49.85</v>
      </c>
      <c r="BA217" s="276">
        <v>51</v>
      </c>
      <c r="BB217" s="276">
        <v>49</v>
      </c>
    </row>
    <row r="218" customFormat="1" ht="17.5" spans="1:54">
      <c r="A218" s="31">
        <f>A216</f>
        <v>608</v>
      </c>
      <c r="B218" s="40" t="s">
        <v>488</v>
      </c>
      <c r="C218" s="31" t="s">
        <v>493</v>
      </c>
      <c r="D218" s="41" t="s">
        <v>129</v>
      </c>
      <c r="E218" s="42" t="s">
        <v>496</v>
      </c>
      <c r="F218" s="42" t="s">
        <v>1073</v>
      </c>
      <c r="G218" s="363"/>
      <c r="H218" s="182">
        <v>1</v>
      </c>
      <c r="I218" s="182">
        <v>0</v>
      </c>
      <c r="J218" s="381">
        <v>1</v>
      </c>
      <c r="K218" s="182">
        <v>0</v>
      </c>
      <c r="L218" s="381">
        <v>1</v>
      </c>
      <c r="M218" s="381">
        <v>0</v>
      </c>
      <c r="N218" s="182">
        <v>0</v>
      </c>
      <c r="O218" s="182"/>
      <c r="P218" s="182">
        <v>0</v>
      </c>
      <c r="Q218" s="182">
        <f t="shared" si="26"/>
        <v>0</v>
      </c>
      <c r="R218" s="182">
        <v>0</v>
      </c>
      <c r="S218" s="182">
        <v>0</v>
      </c>
      <c r="T218" s="234">
        <f t="shared" si="23"/>
        <v>21</v>
      </c>
      <c r="U218" s="234">
        <v>50.2</v>
      </c>
      <c r="V218" s="223">
        <v>52</v>
      </c>
      <c r="W218" s="223">
        <v>50</v>
      </c>
      <c r="X218" s="234">
        <v>0</v>
      </c>
      <c r="Y218" s="223">
        <v>1000</v>
      </c>
      <c r="Z218" s="234">
        <v>50.4</v>
      </c>
      <c r="AA218" s="234">
        <v>9</v>
      </c>
      <c r="AB218" s="223">
        <v>49.75</v>
      </c>
      <c r="AC218" s="223">
        <v>48</v>
      </c>
      <c r="AD218" s="223">
        <v>57</v>
      </c>
      <c r="AE218" s="223">
        <v>0</v>
      </c>
      <c r="AF218" s="223">
        <v>30000</v>
      </c>
      <c r="AG218" s="223">
        <v>49.85</v>
      </c>
      <c r="AH218" s="223">
        <v>17</v>
      </c>
      <c r="AI218" s="234">
        <v>50.4</v>
      </c>
      <c r="AJ218" s="223">
        <v>49.85</v>
      </c>
      <c r="AK218" s="234">
        <v>50.4</v>
      </c>
      <c r="AL218" s="223">
        <v>52</v>
      </c>
      <c r="AM218" s="223">
        <v>20</v>
      </c>
      <c r="AN218" s="234">
        <v>0</v>
      </c>
      <c r="AO218" s="223">
        <v>1000</v>
      </c>
      <c r="AP218" s="234">
        <v>50.4</v>
      </c>
      <c r="AQ218" s="234">
        <v>9</v>
      </c>
      <c r="AR218" s="223">
        <v>49.75</v>
      </c>
      <c r="AS218" s="223">
        <v>48</v>
      </c>
      <c r="AT218" s="223">
        <v>57</v>
      </c>
      <c r="AU218" s="223">
        <v>0</v>
      </c>
      <c r="AV218" s="223">
        <v>30000</v>
      </c>
      <c r="AW218" s="223">
        <v>49.85</v>
      </c>
      <c r="AX218" s="223">
        <v>17</v>
      </c>
      <c r="AY218" s="234">
        <v>50.4</v>
      </c>
      <c r="AZ218" s="223">
        <v>49.85</v>
      </c>
      <c r="BA218" s="112">
        <v>51</v>
      </c>
      <c r="BB218" s="112">
        <v>49</v>
      </c>
    </row>
    <row r="219" s="2" customFormat="1" ht="17.5" spans="1:52">
      <c r="A219" s="34"/>
      <c r="B219" s="35"/>
      <c r="C219" s="34"/>
      <c r="D219" s="36"/>
      <c r="E219" s="37"/>
      <c r="F219" s="37" t="s">
        <v>498</v>
      </c>
      <c r="G219" s="362"/>
      <c r="H219" s="410">
        <v>0</v>
      </c>
      <c r="I219" s="410">
        <v>0</v>
      </c>
      <c r="J219" s="410">
        <v>0</v>
      </c>
      <c r="K219" s="410">
        <v>0</v>
      </c>
      <c r="L219" s="410">
        <v>0</v>
      </c>
      <c r="M219" s="410">
        <v>0</v>
      </c>
      <c r="N219" s="410">
        <v>0</v>
      </c>
      <c r="O219" s="410"/>
      <c r="P219" s="410">
        <v>0</v>
      </c>
      <c r="Q219" s="410"/>
      <c r="R219" s="410">
        <v>0</v>
      </c>
      <c r="S219" s="410">
        <v>0</v>
      </c>
      <c r="T219" s="148">
        <f t="shared" si="23"/>
        <v>0</v>
      </c>
      <c r="U219" s="148" t="s">
        <v>181</v>
      </c>
      <c r="V219" s="222" t="s">
        <v>181</v>
      </c>
      <c r="W219" s="222" t="s">
        <v>181</v>
      </c>
      <c r="X219" s="148" t="s">
        <v>181</v>
      </c>
      <c r="Y219" s="222" t="s">
        <v>181</v>
      </c>
      <c r="Z219" s="148" t="s">
        <v>181</v>
      </c>
      <c r="AA219" s="148" t="s">
        <v>181</v>
      </c>
      <c r="AB219" s="222" t="s">
        <v>181</v>
      </c>
      <c r="AC219" s="222" t="s">
        <v>181</v>
      </c>
      <c r="AD219" s="222" t="s">
        <v>181</v>
      </c>
      <c r="AE219" s="222" t="s">
        <v>181</v>
      </c>
      <c r="AF219" s="222" t="s">
        <v>181</v>
      </c>
      <c r="AG219" s="222" t="s">
        <v>181</v>
      </c>
      <c r="AH219" s="222" t="s">
        <v>181</v>
      </c>
      <c r="AI219" s="148" t="s">
        <v>181</v>
      </c>
      <c r="AJ219" s="222" t="s">
        <v>181</v>
      </c>
      <c r="AK219" s="148" t="s">
        <v>181</v>
      </c>
      <c r="AL219" s="222" t="s">
        <v>181</v>
      </c>
      <c r="AM219" s="222" t="s">
        <v>181</v>
      </c>
      <c r="AN219" s="148" t="s">
        <v>181</v>
      </c>
      <c r="AO219" s="222" t="s">
        <v>181</v>
      </c>
      <c r="AP219" s="148" t="s">
        <v>181</v>
      </c>
      <c r="AQ219" s="148" t="s">
        <v>181</v>
      </c>
      <c r="AR219" s="222" t="s">
        <v>181</v>
      </c>
      <c r="AS219" s="222" t="s">
        <v>181</v>
      </c>
      <c r="AT219" s="222" t="s">
        <v>181</v>
      </c>
      <c r="AU219" s="222" t="s">
        <v>181</v>
      </c>
      <c r="AV219" s="222" t="s">
        <v>181</v>
      </c>
      <c r="AW219" s="222" t="s">
        <v>181</v>
      </c>
      <c r="AX219" s="222" t="s">
        <v>181</v>
      </c>
      <c r="AY219" s="148" t="s">
        <v>181</v>
      </c>
      <c r="AZ219" s="222" t="s">
        <v>181</v>
      </c>
    </row>
    <row r="220" customFormat="1" ht="17.5" spans="1:54">
      <c r="A220" s="31">
        <f>A218</f>
        <v>608</v>
      </c>
      <c r="B220" s="40" t="s">
        <v>501</v>
      </c>
      <c r="C220" s="31" t="s">
        <v>502</v>
      </c>
      <c r="D220" s="41" t="s">
        <v>109</v>
      </c>
      <c r="E220" s="42" t="s">
        <v>503</v>
      </c>
      <c r="F220" s="42" t="s">
        <v>504</v>
      </c>
      <c r="G220" s="363"/>
      <c r="H220" s="182">
        <v>0</v>
      </c>
      <c r="I220" s="182">
        <v>0</v>
      </c>
      <c r="J220" s="182">
        <v>0</v>
      </c>
      <c r="K220" s="182">
        <v>0</v>
      </c>
      <c r="L220" s="182">
        <v>0</v>
      </c>
      <c r="M220" s="182">
        <v>0</v>
      </c>
      <c r="N220" s="182">
        <v>0</v>
      </c>
      <c r="O220" s="182"/>
      <c r="P220" s="182">
        <v>0</v>
      </c>
      <c r="Q220" s="182">
        <f>R220+S220*2</f>
        <v>0</v>
      </c>
      <c r="R220" s="182">
        <v>0</v>
      </c>
      <c r="S220" s="182">
        <v>0</v>
      </c>
      <c r="T220" s="234">
        <f t="shared" si="23"/>
        <v>0</v>
      </c>
      <c r="U220" s="234">
        <v>50.2</v>
      </c>
      <c r="V220" s="223">
        <v>52</v>
      </c>
      <c r="W220" s="223">
        <v>40</v>
      </c>
      <c r="X220" s="234">
        <v>0</v>
      </c>
      <c r="Y220" s="223">
        <v>1000</v>
      </c>
      <c r="Z220" s="234">
        <v>50.2</v>
      </c>
      <c r="AA220" s="234">
        <v>9</v>
      </c>
      <c r="AB220" s="223">
        <v>49.75</v>
      </c>
      <c r="AC220" s="223">
        <v>48</v>
      </c>
      <c r="AD220" s="223">
        <v>57</v>
      </c>
      <c r="AE220" s="223">
        <v>0</v>
      </c>
      <c r="AF220" s="223">
        <v>30000</v>
      </c>
      <c r="AG220" s="223">
        <v>49.85</v>
      </c>
      <c r="AH220" s="223">
        <v>17</v>
      </c>
      <c r="AI220" s="234">
        <v>50.2</v>
      </c>
      <c r="AJ220" s="223">
        <v>49.85</v>
      </c>
      <c r="AK220" s="234">
        <v>50.2</v>
      </c>
      <c r="AL220" s="223">
        <v>52</v>
      </c>
      <c r="AM220" s="223">
        <v>40</v>
      </c>
      <c r="AN220" s="234">
        <v>0</v>
      </c>
      <c r="AO220" s="223">
        <v>1000</v>
      </c>
      <c r="AP220" s="234">
        <v>50.2</v>
      </c>
      <c r="AQ220" s="234">
        <v>9</v>
      </c>
      <c r="AR220" s="223">
        <v>49.75</v>
      </c>
      <c r="AS220" s="223">
        <v>48</v>
      </c>
      <c r="AT220" s="223">
        <v>57</v>
      </c>
      <c r="AU220" s="223">
        <v>0</v>
      </c>
      <c r="AV220" s="223">
        <v>30000</v>
      </c>
      <c r="AW220" s="223">
        <v>49.85</v>
      </c>
      <c r="AX220" s="223">
        <v>17</v>
      </c>
      <c r="AY220" s="234">
        <v>50.2</v>
      </c>
      <c r="AZ220" s="223">
        <v>49.85</v>
      </c>
      <c r="BA220" s="112">
        <v>51</v>
      </c>
      <c r="BB220" s="112">
        <v>49</v>
      </c>
    </row>
    <row r="221" s="2" customFormat="1" ht="17.5" spans="1:52">
      <c r="A221" s="34"/>
      <c r="B221" s="35"/>
      <c r="C221" s="34"/>
      <c r="D221" s="36"/>
      <c r="E221" s="37"/>
      <c r="F221" s="37" t="s">
        <v>505</v>
      </c>
      <c r="G221" s="362"/>
      <c r="H221" s="410">
        <v>0</v>
      </c>
      <c r="I221" s="410">
        <v>0</v>
      </c>
      <c r="J221" s="410">
        <v>0</v>
      </c>
      <c r="K221" s="410">
        <v>0</v>
      </c>
      <c r="L221" s="410">
        <v>0</v>
      </c>
      <c r="M221" s="410">
        <v>0</v>
      </c>
      <c r="N221" s="410">
        <v>0</v>
      </c>
      <c r="O221" s="410"/>
      <c r="P221" s="410">
        <v>0</v>
      </c>
      <c r="Q221" s="410"/>
      <c r="R221" s="410">
        <v>0</v>
      </c>
      <c r="S221" s="410">
        <v>0</v>
      </c>
      <c r="T221" s="148">
        <f t="shared" si="23"/>
        <v>0</v>
      </c>
      <c r="U221" s="148" t="s">
        <v>181</v>
      </c>
      <c r="V221" s="222" t="s">
        <v>181</v>
      </c>
      <c r="W221" s="222" t="s">
        <v>181</v>
      </c>
      <c r="X221" s="148" t="s">
        <v>181</v>
      </c>
      <c r="Y221" s="222" t="s">
        <v>181</v>
      </c>
      <c r="Z221" s="148" t="s">
        <v>181</v>
      </c>
      <c r="AA221" s="148" t="s">
        <v>181</v>
      </c>
      <c r="AB221" s="222" t="s">
        <v>181</v>
      </c>
      <c r="AC221" s="222" t="s">
        <v>181</v>
      </c>
      <c r="AD221" s="222" t="s">
        <v>181</v>
      </c>
      <c r="AE221" s="222" t="s">
        <v>181</v>
      </c>
      <c r="AF221" s="222" t="s">
        <v>181</v>
      </c>
      <c r="AG221" s="222" t="s">
        <v>181</v>
      </c>
      <c r="AH221" s="222" t="s">
        <v>181</v>
      </c>
      <c r="AI221" s="148" t="s">
        <v>181</v>
      </c>
      <c r="AJ221" s="222" t="s">
        <v>181</v>
      </c>
      <c r="AK221" s="148" t="s">
        <v>181</v>
      </c>
      <c r="AL221" s="222" t="s">
        <v>181</v>
      </c>
      <c r="AM221" s="222" t="s">
        <v>181</v>
      </c>
      <c r="AN221" s="148" t="s">
        <v>181</v>
      </c>
      <c r="AO221" s="222" t="s">
        <v>181</v>
      </c>
      <c r="AP221" s="148" t="s">
        <v>181</v>
      </c>
      <c r="AQ221" s="148" t="s">
        <v>181</v>
      </c>
      <c r="AR221" s="222" t="s">
        <v>181</v>
      </c>
      <c r="AS221" s="222" t="s">
        <v>181</v>
      </c>
      <c r="AT221" s="222" t="s">
        <v>181</v>
      </c>
      <c r="AU221" s="222" t="s">
        <v>181</v>
      </c>
      <c r="AV221" s="222" t="s">
        <v>181</v>
      </c>
      <c r="AW221" s="222" t="s">
        <v>181</v>
      </c>
      <c r="AX221" s="222" t="s">
        <v>181</v>
      </c>
      <c r="AY221" s="148" t="s">
        <v>181</v>
      </c>
      <c r="AZ221" s="222" t="s">
        <v>181</v>
      </c>
    </row>
    <row r="222" customFormat="1" ht="17.5" spans="1:54">
      <c r="A222" s="31">
        <f>A220</f>
        <v>608</v>
      </c>
      <c r="B222" s="40" t="s">
        <v>501</v>
      </c>
      <c r="C222" s="31" t="s">
        <v>509</v>
      </c>
      <c r="D222" s="41" t="s">
        <v>120</v>
      </c>
      <c r="E222" s="42" t="s">
        <v>510</v>
      </c>
      <c r="F222" s="42" t="s">
        <v>511</v>
      </c>
      <c r="G222" s="363"/>
      <c r="H222" s="182">
        <v>0</v>
      </c>
      <c r="I222" s="182">
        <v>0</v>
      </c>
      <c r="J222" s="182">
        <v>0</v>
      </c>
      <c r="K222" s="182">
        <v>0</v>
      </c>
      <c r="L222" s="182">
        <v>0</v>
      </c>
      <c r="M222" s="182">
        <v>0</v>
      </c>
      <c r="N222" s="182">
        <v>0</v>
      </c>
      <c r="O222" s="182"/>
      <c r="P222" s="182">
        <v>0</v>
      </c>
      <c r="Q222" s="182">
        <f>R222+S222*2</f>
        <v>0</v>
      </c>
      <c r="R222" s="182">
        <v>0</v>
      </c>
      <c r="S222" s="182">
        <v>0</v>
      </c>
      <c r="T222" s="234">
        <f t="shared" si="23"/>
        <v>0</v>
      </c>
      <c r="U222" s="234">
        <v>50.2</v>
      </c>
      <c r="V222" s="223">
        <v>52</v>
      </c>
      <c r="W222" s="223">
        <v>40</v>
      </c>
      <c r="X222" s="234">
        <v>0</v>
      </c>
      <c r="Y222" s="223">
        <v>1000</v>
      </c>
      <c r="Z222" s="234">
        <v>50.2</v>
      </c>
      <c r="AA222" s="234">
        <v>9</v>
      </c>
      <c r="AB222" s="223">
        <v>49.75</v>
      </c>
      <c r="AC222" s="223">
        <v>48</v>
      </c>
      <c r="AD222" s="223">
        <v>57</v>
      </c>
      <c r="AE222" s="223">
        <v>0</v>
      </c>
      <c r="AF222" s="223">
        <v>30000</v>
      </c>
      <c r="AG222" s="223">
        <v>49.85</v>
      </c>
      <c r="AH222" s="223">
        <v>17</v>
      </c>
      <c r="AI222" s="234">
        <v>50.2</v>
      </c>
      <c r="AJ222" s="223">
        <v>49.85</v>
      </c>
      <c r="AK222" s="234">
        <v>50.2</v>
      </c>
      <c r="AL222" s="223">
        <v>52</v>
      </c>
      <c r="AM222" s="223">
        <v>40</v>
      </c>
      <c r="AN222" s="234">
        <v>0</v>
      </c>
      <c r="AO222" s="223">
        <v>1000</v>
      </c>
      <c r="AP222" s="234">
        <v>50.2</v>
      </c>
      <c r="AQ222" s="234">
        <v>9</v>
      </c>
      <c r="AR222" s="223">
        <v>49.75</v>
      </c>
      <c r="AS222" s="223">
        <v>48</v>
      </c>
      <c r="AT222" s="223">
        <v>57</v>
      </c>
      <c r="AU222" s="223">
        <v>0</v>
      </c>
      <c r="AV222" s="223">
        <v>30000</v>
      </c>
      <c r="AW222" s="223">
        <v>49.85</v>
      </c>
      <c r="AX222" s="223">
        <v>17</v>
      </c>
      <c r="AY222" s="234">
        <v>50.2</v>
      </c>
      <c r="AZ222" s="223">
        <v>49.85</v>
      </c>
      <c r="BA222" s="112">
        <v>51</v>
      </c>
      <c r="BB222" s="112">
        <v>49</v>
      </c>
    </row>
    <row r="223" customFormat="1" ht="17.5" spans="1:54">
      <c r="A223" s="31">
        <f>A222</f>
        <v>608</v>
      </c>
      <c r="B223" s="40" t="s">
        <v>512</v>
      </c>
      <c r="C223" s="31"/>
      <c r="D223" s="41"/>
      <c r="E223" s="42"/>
      <c r="F223" s="42"/>
      <c r="G223" s="363"/>
      <c r="H223" s="182"/>
      <c r="I223" s="182"/>
      <c r="J223" s="182"/>
      <c r="K223" s="182"/>
      <c r="L223" s="182"/>
      <c r="M223" s="182"/>
      <c r="N223" s="182"/>
      <c r="O223" s="182"/>
      <c r="P223" s="182">
        <v>0</v>
      </c>
      <c r="Q223" s="182"/>
      <c r="R223" s="182"/>
      <c r="S223" s="182"/>
      <c r="T223" s="234">
        <f t="shared" si="23"/>
        <v>0</v>
      </c>
      <c r="U223" s="234">
        <v>50.2</v>
      </c>
      <c r="V223" s="223">
        <v>52</v>
      </c>
      <c r="W223" s="223">
        <v>40</v>
      </c>
      <c r="X223" s="234">
        <v>0</v>
      </c>
      <c r="Y223" s="223">
        <v>1000</v>
      </c>
      <c r="Z223" s="234">
        <v>50.2</v>
      </c>
      <c r="AA223" s="234">
        <v>9</v>
      </c>
      <c r="AB223" s="223">
        <v>49.75</v>
      </c>
      <c r="AC223" s="223">
        <v>48</v>
      </c>
      <c r="AD223" s="223">
        <v>57</v>
      </c>
      <c r="AE223" s="223">
        <v>0</v>
      </c>
      <c r="AF223" s="223">
        <v>30000</v>
      </c>
      <c r="AG223" s="223">
        <v>49.85</v>
      </c>
      <c r="AH223" s="223">
        <v>17</v>
      </c>
      <c r="AI223" s="234">
        <v>50.2</v>
      </c>
      <c r="AJ223" s="223">
        <v>49.85</v>
      </c>
      <c r="AK223" s="234">
        <v>50.2</v>
      </c>
      <c r="AL223" s="223">
        <v>52</v>
      </c>
      <c r="AM223" s="223">
        <v>40</v>
      </c>
      <c r="AN223" s="234">
        <v>0</v>
      </c>
      <c r="AO223" s="223">
        <v>1000</v>
      </c>
      <c r="AP223" s="234">
        <v>50.2</v>
      </c>
      <c r="AQ223" s="234">
        <v>9</v>
      </c>
      <c r="AR223" s="223">
        <v>49.75</v>
      </c>
      <c r="AS223" s="223">
        <v>48</v>
      </c>
      <c r="AT223" s="223">
        <v>57</v>
      </c>
      <c r="AU223" s="223">
        <v>0</v>
      </c>
      <c r="AV223" s="223">
        <v>30000</v>
      </c>
      <c r="AW223" s="223">
        <v>49.85</v>
      </c>
      <c r="AX223" s="223">
        <v>17</v>
      </c>
      <c r="AY223" s="234">
        <v>50.2</v>
      </c>
      <c r="AZ223" s="223">
        <v>49.85</v>
      </c>
      <c r="BA223" s="112">
        <v>51</v>
      </c>
      <c r="BB223" s="112">
        <v>49</v>
      </c>
    </row>
    <row r="224" customFormat="1" ht="17.5" spans="1:54">
      <c r="A224" s="31">
        <f>A223</f>
        <v>608</v>
      </c>
      <c r="B224" s="40"/>
      <c r="C224" s="31" t="s">
        <v>513</v>
      </c>
      <c r="D224" s="41" t="s">
        <v>109</v>
      </c>
      <c r="E224" s="42" t="s">
        <v>514</v>
      </c>
      <c r="F224" s="42" t="s">
        <v>513</v>
      </c>
      <c r="G224" s="363"/>
      <c r="H224" s="182">
        <v>0</v>
      </c>
      <c r="I224" s="182">
        <v>0</v>
      </c>
      <c r="J224" s="182">
        <v>0</v>
      </c>
      <c r="K224" s="182">
        <v>0</v>
      </c>
      <c r="L224" s="182">
        <v>0</v>
      </c>
      <c r="M224" s="182">
        <v>0</v>
      </c>
      <c r="N224" s="182">
        <v>0</v>
      </c>
      <c r="O224" s="182"/>
      <c r="P224" s="182">
        <v>0</v>
      </c>
      <c r="Q224" s="182">
        <f>R224+S224*2</f>
        <v>0</v>
      </c>
      <c r="R224" s="182">
        <v>0</v>
      </c>
      <c r="S224" s="182">
        <v>0</v>
      </c>
      <c r="T224" s="234">
        <f t="shared" si="23"/>
        <v>0</v>
      </c>
      <c r="U224" s="234">
        <v>50.2</v>
      </c>
      <c r="V224" s="223">
        <v>52</v>
      </c>
      <c r="W224" s="223">
        <v>40</v>
      </c>
      <c r="X224" s="234">
        <v>0</v>
      </c>
      <c r="Y224" s="223">
        <v>1000</v>
      </c>
      <c r="Z224" s="234">
        <v>50.2</v>
      </c>
      <c r="AA224" s="234">
        <v>9</v>
      </c>
      <c r="AB224" s="223">
        <v>49.75</v>
      </c>
      <c r="AC224" s="223">
        <v>48</v>
      </c>
      <c r="AD224" s="223">
        <v>57</v>
      </c>
      <c r="AE224" s="223">
        <v>0</v>
      </c>
      <c r="AF224" s="223">
        <v>30000</v>
      </c>
      <c r="AG224" s="223">
        <v>49.85</v>
      </c>
      <c r="AH224" s="223">
        <v>17</v>
      </c>
      <c r="AI224" s="234">
        <v>50.2</v>
      </c>
      <c r="AJ224" s="223">
        <v>49.85</v>
      </c>
      <c r="AK224" s="234">
        <v>50.2</v>
      </c>
      <c r="AL224" s="223">
        <v>52</v>
      </c>
      <c r="AM224" s="223">
        <v>40</v>
      </c>
      <c r="AN224" s="234">
        <v>0</v>
      </c>
      <c r="AO224" s="223">
        <v>1000</v>
      </c>
      <c r="AP224" s="234">
        <v>50.2</v>
      </c>
      <c r="AQ224" s="234">
        <v>9</v>
      </c>
      <c r="AR224" s="223">
        <v>49.75</v>
      </c>
      <c r="AS224" s="223">
        <v>48</v>
      </c>
      <c r="AT224" s="223">
        <v>57</v>
      </c>
      <c r="AU224" s="223">
        <v>0</v>
      </c>
      <c r="AV224" s="223">
        <v>30000</v>
      </c>
      <c r="AW224" s="223">
        <v>49.85</v>
      </c>
      <c r="AX224" s="223">
        <v>17</v>
      </c>
      <c r="AY224" s="234">
        <v>50.2</v>
      </c>
      <c r="AZ224" s="223">
        <v>49.85</v>
      </c>
      <c r="BA224" s="112">
        <v>51</v>
      </c>
      <c r="BB224" s="112">
        <v>49</v>
      </c>
    </row>
    <row r="225" customFormat="1" ht="17.5" spans="1:54">
      <c r="A225" s="31">
        <f>A224</f>
        <v>608</v>
      </c>
      <c r="B225" s="40" t="s">
        <v>515</v>
      </c>
      <c r="C225" s="31"/>
      <c r="D225" s="41"/>
      <c r="E225" s="42"/>
      <c r="F225" s="42"/>
      <c r="G225" s="363"/>
      <c r="H225" s="182"/>
      <c r="I225" s="182"/>
      <c r="J225" s="182"/>
      <c r="K225" s="182"/>
      <c r="L225" s="182"/>
      <c r="M225" s="182"/>
      <c r="N225" s="182"/>
      <c r="O225" s="182"/>
      <c r="P225" s="182">
        <v>0</v>
      </c>
      <c r="Q225" s="182"/>
      <c r="R225" s="182"/>
      <c r="S225" s="182"/>
      <c r="T225" s="234">
        <f t="shared" si="23"/>
        <v>0</v>
      </c>
      <c r="U225" s="234">
        <v>50.2</v>
      </c>
      <c r="V225" s="223">
        <v>52</v>
      </c>
      <c r="W225" s="223">
        <v>40</v>
      </c>
      <c r="X225" s="234">
        <v>0</v>
      </c>
      <c r="Y225" s="223">
        <v>1000</v>
      </c>
      <c r="Z225" s="234">
        <v>50.2</v>
      </c>
      <c r="AA225" s="234">
        <v>9</v>
      </c>
      <c r="AB225" s="223">
        <v>49.75</v>
      </c>
      <c r="AC225" s="223">
        <v>48</v>
      </c>
      <c r="AD225" s="223">
        <v>57</v>
      </c>
      <c r="AE225" s="223">
        <v>0</v>
      </c>
      <c r="AF225" s="223">
        <v>30000</v>
      </c>
      <c r="AG225" s="223">
        <v>49.85</v>
      </c>
      <c r="AH225" s="223">
        <v>17</v>
      </c>
      <c r="AI225" s="234">
        <v>50.2</v>
      </c>
      <c r="AJ225" s="223">
        <v>49.85</v>
      </c>
      <c r="AK225" s="234">
        <v>50.2</v>
      </c>
      <c r="AL225" s="223">
        <v>52</v>
      </c>
      <c r="AM225" s="223">
        <v>40</v>
      </c>
      <c r="AN225" s="234">
        <v>0</v>
      </c>
      <c r="AO225" s="223">
        <v>1000</v>
      </c>
      <c r="AP225" s="234">
        <v>50.2</v>
      </c>
      <c r="AQ225" s="234">
        <v>9</v>
      </c>
      <c r="AR225" s="223">
        <v>49.75</v>
      </c>
      <c r="AS225" s="223">
        <v>48</v>
      </c>
      <c r="AT225" s="223">
        <v>57</v>
      </c>
      <c r="AU225" s="223">
        <v>0</v>
      </c>
      <c r="AV225" s="223">
        <v>30000</v>
      </c>
      <c r="AW225" s="223">
        <v>49.85</v>
      </c>
      <c r="AX225" s="223">
        <v>17</v>
      </c>
      <c r="AY225" s="234">
        <v>50.2</v>
      </c>
      <c r="AZ225" s="223">
        <v>49.85</v>
      </c>
      <c r="BA225" s="112">
        <v>51</v>
      </c>
      <c r="BB225" s="112">
        <v>49</v>
      </c>
    </row>
    <row r="226" s="10" customFormat="1" ht="17.5" spans="1:52">
      <c r="A226" s="70"/>
      <c r="B226" s="71"/>
      <c r="C226" s="70"/>
      <c r="D226" s="72"/>
      <c r="E226" s="73" t="s">
        <v>516</v>
      </c>
      <c r="F226" s="73" t="s">
        <v>517</v>
      </c>
      <c r="G226" s="376"/>
      <c r="H226" s="377">
        <v>1</v>
      </c>
      <c r="I226" s="377">
        <v>0</v>
      </c>
      <c r="J226" s="377"/>
      <c r="K226" s="377">
        <v>0</v>
      </c>
      <c r="L226" s="377">
        <v>0</v>
      </c>
      <c r="M226" s="377">
        <v>0</v>
      </c>
      <c r="N226" s="377">
        <v>0</v>
      </c>
      <c r="O226" s="377"/>
      <c r="P226" s="377">
        <v>0</v>
      </c>
      <c r="Q226" s="377">
        <v>0</v>
      </c>
      <c r="R226" s="377">
        <v>0</v>
      </c>
      <c r="S226" s="377">
        <v>0</v>
      </c>
      <c r="T226" s="141">
        <f t="shared" si="23"/>
        <v>1</v>
      </c>
      <c r="U226" s="141">
        <v>50.5</v>
      </c>
      <c r="V226" s="110">
        <v>52</v>
      </c>
      <c r="W226" s="110">
        <v>50</v>
      </c>
      <c r="X226" s="141">
        <v>0</v>
      </c>
      <c r="Y226" s="110">
        <v>4000</v>
      </c>
      <c r="Z226" s="141"/>
      <c r="AA226" s="141"/>
      <c r="AB226" s="110" t="s">
        <v>181</v>
      </c>
      <c r="AC226" s="110" t="s">
        <v>181</v>
      </c>
      <c r="AD226" s="110" t="s">
        <v>181</v>
      </c>
      <c r="AE226" s="110" t="s">
        <v>181</v>
      </c>
      <c r="AF226" s="110" t="s">
        <v>181</v>
      </c>
      <c r="AG226" s="110" t="s">
        <v>181</v>
      </c>
      <c r="AH226" s="110" t="s">
        <v>181</v>
      </c>
      <c r="AI226" s="141" t="s">
        <v>181</v>
      </c>
      <c r="AJ226" s="110" t="s">
        <v>181</v>
      </c>
      <c r="AK226" s="141">
        <v>50.5</v>
      </c>
      <c r="AL226" s="110">
        <v>52</v>
      </c>
      <c r="AM226" s="110">
        <v>50</v>
      </c>
      <c r="AN226" s="141">
        <v>0</v>
      </c>
      <c r="AO226" s="110">
        <v>4000</v>
      </c>
      <c r="AP226" s="141"/>
      <c r="AQ226" s="141"/>
      <c r="AR226" s="110" t="s">
        <v>181</v>
      </c>
      <c r="AS226" s="110" t="s">
        <v>181</v>
      </c>
      <c r="AT226" s="110" t="s">
        <v>181</v>
      </c>
      <c r="AU226" s="110" t="s">
        <v>181</v>
      </c>
      <c r="AV226" s="110" t="s">
        <v>181</v>
      </c>
      <c r="AW226" s="110" t="s">
        <v>181</v>
      </c>
      <c r="AX226" s="110" t="s">
        <v>181</v>
      </c>
      <c r="AY226" s="141" t="s">
        <v>181</v>
      </c>
      <c r="AZ226" s="110" t="s">
        <v>181</v>
      </c>
    </row>
    <row r="227" customFormat="1" ht="17.5" spans="1:54">
      <c r="A227" s="31">
        <f>A225</f>
        <v>608</v>
      </c>
      <c r="B227" s="40" t="s">
        <v>518</v>
      </c>
      <c r="C227" s="31" t="s">
        <v>519</v>
      </c>
      <c r="D227" s="41" t="s">
        <v>109</v>
      </c>
      <c r="E227" s="42" t="s">
        <v>520</v>
      </c>
      <c r="F227" s="42" t="s">
        <v>519</v>
      </c>
      <c r="G227" s="363"/>
      <c r="H227" s="182">
        <v>1</v>
      </c>
      <c r="I227" s="182">
        <v>0</v>
      </c>
      <c r="J227" s="182">
        <v>0</v>
      </c>
      <c r="K227" s="182">
        <v>0</v>
      </c>
      <c r="L227" s="182">
        <v>0</v>
      </c>
      <c r="M227" s="182">
        <v>0</v>
      </c>
      <c r="N227" s="182">
        <v>0</v>
      </c>
      <c r="O227" s="182"/>
      <c r="P227" s="182">
        <v>0</v>
      </c>
      <c r="Q227" s="182">
        <f>R227+S227*2</f>
        <v>0</v>
      </c>
      <c r="R227" s="182">
        <v>0</v>
      </c>
      <c r="S227" s="182">
        <v>0</v>
      </c>
      <c r="T227" s="234">
        <f t="shared" si="23"/>
        <v>1</v>
      </c>
      <c r="U227" s="234">
        <v>50.5</v>
      </c>
      <c r="V227" s="223">
        <v>52</v>
      </c>
      <c r="W227" s="223">
        <v>50</v>
      </c>
      <c r="X227" s="234">
        <v>0</v>
      </c>
      <c r="Y227" s="223">
        <v>4000</v>
      </c>
      <c r="Z227" s="234">
        <v>50.2</v>
      </c>
      <c r="AA227" s="234">
        <v>9</v>
      </c>
      <c r="AB227" s="223">
        <v>49.75</v>
      </c>
      <c r="AC227" s="223">
        <v>48</v>
      </c>
      <c r="AD227" s="223">
        <v>57</v>
      </c>
      <c r="AE227" s="223">
        <v>0</v>
      </c>
      <c r="AF227" s="223">
        <v>30000</v>
      </c>
      <c r="AG227" s="223">
        <v>49.85</v>
      </c>
      <c r="AH227" s="223">
        <v>17</v>
      </c>
      <c r="AI227" s="234">
        <v>50.2</v>
      </c>
      <c r="AJ227" s="223">
        <v>49.85</v>
      </c>
      <c r="AK227" s="234">
        <v>50.5</v>
      </c>
      <c r="AL227" s="223">
        <v>52</v>
      </c>
      <c r="AM227" s="223">
        <v>50</v>
      </c>
      <c r="AN227" s="234">
        <v>0</v>
      </c>
      <c r="AO227" s="223">
        <v>4000</v>
      </c>
      <c r="AP227" s="234">
        <v>50.2</v>
      </c>
      <c r="AQ227" s="234">
        <v>9</v>
      </c>
      <c r="AR227" s="223">
        <v>49.75</v>
      </c>
      <c r="AS227" s="223">
        <v>48</v>
      </c>
      <c r="AT227" s="223">
        <v>57</v>
      </c>
      <c r="AU227" s="223">
        <v>0</v>
      </c>
      <c r="AV227" s="223">
        <v>30000</v>
      </c>
      <c r="AW227" s="223">
        <v>49.85</v>
      </c>
      <c r="AX227" s="223">
        <v>17</v>
      </c>
      <c r="AY227" s="234">
        <v>50.2</v>
      </c>
      <c r="AZ227" s="223">
        <v>49.85</v>
      </c>
      <c r="BA227" s="112">
        <v>51</v>
      </c>
      <c r="BB227" s="112">
        <v>49</v>
      </c>
    </row>
    <row r="228" s="11" customFormat="1" ht="17.5" spans="1:54">
      <c r="A228" s="107"/>
      <c r="B228" s="71"/>
      <c r="C228" s="70"/>
      <c r="D228" s="72"/>
      <c r="E228" s="73"/>
      <c r="F228" s="73"/>
      <c r="G228" s="376"/>
      <c r="H228" s="377"/>
      <c r="I228" s="377"/>
      <c r="J228" s="377"/>
      <c r="K228" s="377"/>
      <c r="L228" s="377"/>
      <c r="M228" s="377"/>
      <c r="N228" s="377"/>
      <c r="O228" s="377"/>
      <c r="P228" s="377">
        <v>0</v>
      </c>
      <c r="Q228" s="377"/>
      <c r="R228" s="377"/>
      <c r="S228" s="377"/>
      <c r="T228" s="141">
        <f t="shared" si="23"/>
        <v>0</v>
      </c>
      <c r="U228" s="141"/>
      <c r="V228" s="110"/>
      <c r="W228" s="110"/>
      <c r="X228" s="141"/>
      <c r="Y228" s="110"/>
      <c r="Z228" s="141"/>
      <c r="AA228" s="141"/>
      <c r="AB228" s="110"/>
      <c r="AC228" s="110"/>
      <c r="AD228" s="110"/>
      <c r="AE228" s="110"/>
      <c r="AF228" s="110"/>
      <c r="AG228" s="110"/>
      <c r="AH228" s="110"/>
      <c r="AI228" s="141"/>
      <c r="AJ228" s="110"/>
      <c r="AK228" s="141"/>
      <c r="AL228" s="110"/>
      <c r="AM228" s="110"/>
      <c r="AN228" s="141"/>
      <c r="AO228" s="110"/>
      <c r="AP228" s="141"/>
      <c r="AQ228" s="141"/>
      <c r="AR228" s="110"/>
      <c r="AS228" s="110"/>
      <c r="AT228" s="110"/>
      <c r="AU228" s="110"/>
      <c r="AV228" s="110"/>
      <c r="AW228" s="110"/>
      <c r="AX228" s="110"/>
      <c r="AY228" s="141"/>
      <c r="AZ228" s="110"/>
      <c r="BA228" s="10"/>
      <c r="BB228" s="10"/>
    </row>
    <row r="229" customFormat="1" ht="17.5" spans="1:54">
      <c r="A229" s="48">
        <f>A227</f>
        <v>608</v>
      </c>
      <c r="B229" s="40"/>
      <c r="C229" s="31" t="s">
        <v>519</v>
      </c>
      <c r="D229" s="41" t="s">
        <v>120</v>
      </c>
      <c r="E229" s="42" t="s">
        <v>521</v>
      </c>
      <c r="F229" s="42" t="s">
        <v>522</v>
      </c>
      <c r="G229" s="363"/>
      <c r="H229" s="182"/>
      <c r="I229" s="182"/>
      <c r="J229" s="182"/>
      <c r="K229" s="182"/>
      <c r="L229" s="182"/>
      <c r="M229" s="182"/>
      <c r="N229" s="182"/>
      <c r="O229" s="182"/>
      <c r="P229" s="182">
        <v>0</v>
      </c>
      <c r="Q229" s="182"/>
      <c r="R229" s="182"/>
      <c r="S229" s="182"/>
      <c r="T229" s="234">
        <f t="shared" si="23"/>
        <v>0</v>
      </c>
      <c r="U229" s="234"/>
      <c r="V229" s="223"/>
      <c r="W229" s="223"/>
      <c r="X229" s="234"/>
      <c r="Y229" s="223"/>
      <c r="Z229" s="234"/>
      <c r="AA229" s="234"/>
      <c r="AB229" s="223"/>
      <c r="AC229" s="223"/>
      <c r="AD229" s="223"/>
      <c r="AE229" s="223"/>
      <c r="AF229" s="223"/>
      <c r="AG229" s="223"/>
      <c r="AH229" s="223"/>
      <c r="AI229" s="234"/>
      <c r="AJ229" s="223"/>
      <c r="AK229" s="234"/>
      <c r="AL229" s="223"/>
      <c r="AM229" s="223"/>
      <c r="AN229" s="234"/>
      <c r="AO229" s="223"/>
      <c r="AP229" s="234"/>
      <c r="AQ229" s="234"/>
      <c r="AR229" s="223"/>
      <c r="AS229" s="223"/>
      <c r="AT229" s="223"/>
      <c r="AU229" s="223"/>
      <c r="AV229" s="223"/>
      <c r="AW229" s="223"/>
      <c r="AX229" s="223"/>
      <c r="AY229" s="234"/>
      <c r="AZ229" s="223"/>
      <c r="BA229" s="26"/>
      <c r="BB229" s="26"/>
    </row>
    <row r="230" customFormat="1" ht="17.5" spans="1:54">
      <c r="A230" s="31">
        <f>A227</f>
        <v>608</v>
      </c>
      <c r="B230" s="40" t="s">
        <v>523</v>
      </c>
      <c r="C230" s="31"/>
      <c r="D230" s="41"/>
      <c r="E230" s="42"/>
      <c r="F230" s="42"/>
      <c r="G230" s="363"/>
      <c r="H230" s="182"/>
      <c r="I230" s="182"/>
      <c r="J230" s="182"/>
      <c r="K230" s="182"/>
      <c r="L230" s="182"/>
      <c r="M230" s="182"/>
      <c r="N230" s="182"/>
      <c r="O230" s="182"/>
      <c r="P230" s="182">
        <v>0</v>
      </c>
      <c r="Q230" s="182"/>
      <c r="R230" s="182"/>
      <c r="S230" s="182"/>
      <c r="T230" s="234">
        <f t="shared" si="23"/>
        <v>0</v>
      </c>
      <c r="U230" s="234">
        <v>50.2</v>
      </c>
      <c r="V230" s="223">
        <v>52</v>
      </c>
      <c r="W230" s="223">
        <v>40</v>
      </c>
      <c r="X230" s="234">
        <v>0</v>
      </c>
      <c r="Y230" s="223"/>
      <c r="Z230" s="234">
        <v>50.2</v>
      </c>
      <c r="AA230" s="234">
        <v>9</v>
      </c>
      <c r="AB230" s="223">
        <v>49.75</v>
      </c>
      <c r="AC230" s="223">
        <v>48</v>
      </c>
      <c r="AD230" s="223">
        <v>57</v>
      </c>
      <c r="AE230" s="223">
        <v>0</v>
      </c>
      <c r="AF230" s="223">
        <v>30000</v>
      </c>
      <c r="AG230" s="223">
        <v>49.85</v>
      </c>
      <c r="AH230" s="223">
        <v>17</v>
      </c>
      <c r="AI230" s="234">
        <v>50.2</v>
      </c>
      <c r="AJ230" s="223">
        <v>49.85</v>
      </c>
      <c r="AK230" s="234">
        <v>50.2</v>
      </c>
      <c r="AL230" s="223">
        <v>52</v>
      </c>
      <c r="AM230" s="223">
        <v>40</v>
      </c>
      <c r="AN230" s="234">
        <v>0</v>
      </c>
      <c r="AO230" s="223"/>
      <c r="AP230" s="234">
        <v>50.2</v>
      </c>
      <c r="AQ230" s="234">
        <v>9</v>
      </c>
      <c r="AR230" s="223">
        <v>49.75</v>
      </c>
      <c r="AS230" s="223">
        <v>48</v>
      </c>
      <c r="AT230" s="223">
        <v>57</v>
      </c>
      <c r="AU230" s="223">
        <v>0</v>
      </c>
      <c r="AV230" s="223">
        <v>30000</v>
      </c>
      <c r="AW230" s="223">
        <v>49.85</v>
      </c>
      <c r="AX230" s="223">
        <v>17</v>
      </c>
      <c r="AY230" s="234">
        <v>50.2</v>
      </c>
      <c r="AZ230" s="223">
        <v>49.85</v>
      </c>
      <c r="BA230" s="112">
        <v>51</v>
      </c>
      <c r="BB230" s="112">
        <v>49</v>
      </c>
    </row>
    <row r="231" s="6" customFormat="1" ht="30" spans="1:52">
      <c r="A231" s="62"/>
      <c r="B231" s="63"/>
      <c r="C231" s="62"/>
      <c r="D231" s="64"/>
      <c r="E231" s="65"/>
      <c r="F231" s="65" t="s">
        <v>524</v>
      </c>
      <c r="G231" s="374"/>
      <c r="H231" s="341">
        <v>1</v>
      </c>
      <c r="I231" s="341">
        <v>0</v>
      </c>
      <c r="J231" s="341">
        <v>0</v>
      </c>
      <c r="K231" s="341">
        <v>0</v>
      </c>
      <c r="L231" s="341">
        <v>0</v>
      </c>
      <c r="M231" s="341">
        <v>1</v>
      </c>
      <c r="N231" s="341">
        <v>0</v>
      </c>
      <c r="O231" s="341"/>
      <c r="P231" s="341">
        <v>0</v>
      </c>
      <c r="Q231" s="341">
        <v>0</v>
      </c>
      <c r="R231" s="341">
        <v>0</v>
      </c>
      <c r="S231" s="341">
        <v>0</v>
      </c>
      <c r="T231" s="341">
        <f t="shared" si="23"/>
        <v>33</v>
      </c>
      <c r="U231" s="238" t="s">
        <v>1194</v>
      </c>
      <c r="V231" s="225"/>
      <c r="W231" s="225" t="s">
        <v>1195</v>
      </c>
      <c r="X231" s="238" t="s">
        <v>181</v>
      </c>
      <c r="Y231" s="225" t="s">
        <v>143</v>
      </c>
      <c r="Z231" s="238" t="s">
        <v>144</v>
      </c>
      <c r="AA231" s="417" t="s">
        <v>525</v>
      </c>
      <c r="AB231" s="225"/>
      <c r="AC231" s="225"/>
      <c r="AD231" s="225"/>
      <c r="AE231" s="225"/>
      <c r="AF231" s="225"/>
      <c r="AG231" s="225"/>
      <c r="AH231" s="225"/>
      <c r="AI231" s="238"/>
      <c r="AJ231" s="225"/>
      <c r="AK231" s="238" t="s">
        <v>1194</v>
      </c>
      <c r="AL231" s="225"/>
      <c r="AM231" s="225" t="s">
        <v>1195</v>
      </c>
      <c r="AN231" s="238" t="s">
        <v>181</v>
      </c>
      <c r="AO231" s="225" t="s">
        <v>143</v>
      </c>
      <c r="AP231" s="238" t="s">
        <v>144</v>
      </c>
      <c r="AQ231" s="417" t="s">
        <v>525</v>
      </c>
      <c r="AR231" s="225"/>
      <c r="AS231" s="225"/>
      <c r="AT231" s="225"/>
      <c r="AU231" s="225"/>
      <c r="AV231" s="225"/>
      <c r="AW231" s="225"/>
      <c r="AX231" s="225"/>
      <c r="AY231" s="238"/>
      <c r="AZ231" s="225"/>
    </row>
    <row r="232" customFormat="1" ht="17.5" spans="1:54">
      <c r="A232" s="31">
        <f>A230</f>
        <v>608</v>
      </c>
      <c r="B232" s="40" t="s">
        <v>528</v>
      </c>
      <c r="C232" s="31" t="s">
        <v>529</v>
      </c>
      <c r="D232" s="41" t="s">
        <v>109</v>
      </c>
      <c r="E232" s="42" t="s">
        <v>530</v>
      </c>
      <c r="F232" s="42" t="s">
        <v>531</v>
      </c>
      <c r="G232" s="363"/>
      <c r="H232" s="182">
        <v>1</v>
      </c>
      <c r="I232" s="182">
        <v>0</v>
      </c>
      <c r="J232" s="182">
        <v>0</v>
      </c>
      <c r="K232" s="182">
        <v>0</v>
      </c>
      <c r="L232" s="182">
        <v>0</v>
      </c>
      <c r="M232" s="182">
        <v>1</v>
      </c>
      <c r="N232" s="182">
        <v>0</v>
      </c>
      <c r="O232" s="182"/>
      <c r="P232" s="182">
        <v>0</v>
      </c>
      <c r="Q232" s="182">
        <f>R232+S232*2</f>
        <v>0</v>
      </c>
      <c r="R232" s="182">
        <v>0</v>
      </c>
      <c r="S232" s="182">
        <v>0</v>
      </c>
      <c r="T232" s="234">
        <f t="shared" si="23"/>
        <v>33</v>
      </c>
      <c r="U232" s="234">
        <v>50.3</v>
      </c>
      <c r="V232" s="223">
        <v>52</v>
      </c>
      <c r="W232" s="223">
        <v>45</v>
      </c>
      <c r="X232" s="234">
        <v>0</v>
      </c>
      <c r="Y232" s="223">
        <v>310000</v>
      </c>
      <c r="Z232" s="234">
        <v>50.1</v>
      </c>
      <c r="AA232" s="234">
        <v>9</v>
      </c>
      <c r="AB232" s="223">
        <v>49.75</v>
      </c>
      <c r="AC232" s="223">
        <v>48</v>
      </c>
      <c r="AD232" s="223">
        <v>57</v>
      </c>
      <c r="AE232" s="223">
        <v>0</v>
      </c>
      <c r="AF232" s="223">
        <v>30000</v>
      </c>
      <c r="AG232" s="223">
        <v>49.85</v>
      </c>
      <c r="AH232" s="223">
        <v>17</v>
      </c>
      <c r="AI232" s="234">
        <v>50.1</v>
      </c>
      <c r="AJ232" s="223">
        <v>49.85</v>
      </c>
      <c r="AK232" s="234">
        <v>50.3</v>
      </c>
      <c r="AL232" s="223">
        <v>52</v>
      </c>
      <c r="AM232" s="223">
        <v>45</v>
      </c>
      <c r="AN232" s="234">
        <v>0</v>
      </c>
      <c r="AO232" s="223">
        <v>310000</v>
      </c>
      <c r="AP232" s="234">
        <v>50.1</v>
      </c>
      <c r="AQ232" s="234">
        <v>9</v>
      </c>
      <c r="AR232" s="223">
        <v>49.75</v>
      </c>
      <c r="AS232" s="223">
        <v>48</v>
      </c>
      <c r="AT232" s="223">
        <v>57</v>
      </c>
      <c r="AU232" s="223">
        <v>0</v>
      </c>
      <c r="AV232" s="223">
        <v>30000</v>
      </c>
      <c r="AW232" s="223">
        <v>49.85</v>
      </c>
      <c r="AX232" s="223">
        <v>17</v>
      </c>
      <c r="AY232" s="234">
        <v>50.1</v>
      </c>
      <c r="AZ232" s="223">
        <v>49.85</v>
      </c>
      <c r="BA232" s="112">
        <v>51</v>
      </c>
      <c r="BB232" s="112">
        <v>49</v>
      </c>
    </row>
    <row r="233" s="6" customFormat="1" ht="30" spans="1:52">
      <c r="A233" s="62"/>
      <c r="B233" s="63"/>
      <c r="C233" s="62"/>
      <c r="D233" s="64"/>
      <c r="E233" s="65"/>
      <c r="F233" s="65" t="s">
        <v>532</v>
      </c>
      <c r="G233" s="374"/>
      <c r="H233" s="375">
        <v>1</v>
      </c>
      <c r="I233" s="375">
        <v>0</v>
      </c>
      <c r="J233" s="375">
        <v>0</v>
      </c>
      <c r="K233" s="375">
        <v>0</v>
      </c>
      <c r="L233" s="375">
        <v>0</v>
      </c>
      <c r="M233" s="375">
        <v>1</v>
      </c>
      <c r="N233" s="375">
        <v>0</v>
      </c>
      <c r="O233" s="375"/>
      <c r="P233" s="375">
        <v>0</v>
      </c>
      <c r="Q233" s="375">
        <v>0</v>
      </c>
      <c r="R233" s="375">
        <v>0</v>
      </c>
      <c r="S233" s="375">
        <v>0</v>
      </c>
      <c r="T233" s="341">
        <f t="shared" si="23"/>
        <v>33</v>
      </c>
      <c r="U233" s="238" t="s">
        <v>1194</v>
      </c>
      <c r="V233" s="225"/>
      <c r="W233" s="225" t="s">
        <v>1195</v>
      </c>
      <c r="X233" s="238"/>
      <c r="Y233" s="225" t="s">
        <v>143</v>
      </c>
      <c r="Z233" s="238" t="s">
        <v>144</v>
      </c>
      <c r="AA233" s="417" t="s">
        <v>525</v>
      </c>
      <c r="AB233" s="225"/>
      <c r="AC233" s="225"/>
      <c r="AD233" s="225"/>
      <c r="AE233" s="225"/>
      <c r="AF233" s="225"/>
      <c r="AG233" s="225"/>
      <c r="AH233" s="225"/>
      <c r="AI233" s="238"/>
      <c r="AJ233" s="225"/>
      <c r="AK233" s="238" t="s">
        <v>1194</v>
      </c>
      <c r="AL233" s="225"/>
      <c r="AM233" s="225" t="s">
        <v>1195</v>
      </c>
      <c r="AN233" s="238"/>
      <c r="AO233" s="225" t="s">
        <v>143</v>
      </c>
      <c r="AP233" s="238" t="s">
        <v>144</v>
      </c>
      <c r="AQ233" s="417" t="s">
        <v>525</v>
      </c>
      <c r="AR233" s="225"/>
      <c r="AS233" s="225"/>
      <c r="AT233" s="225"/>
      <c r="AU233" s="225"/>
      <c r="AV233" s="225"/>
      <c r="AW233" s="225"/>
      <c r="AX233" s="225"/>
      <c r="AY233" s="238"/>
      <c r="AZ233" s="225"/>
    </row>
    <row r="234" customFormat="1" ht="17.5" spans="1:54">
      <c r="A234" s="31">
        <f>A232</f>
        <v>608</v>
      </c>
      <c r="B234" s="40" t="s">
        <v>528</v>
      </c>
      <c r="C234" s="31" t="s">
        <v>533</v>
      </c>
      <c r="D234" s="41" t="s">
        <v>120</v>
      </c>
      <c r="E234" s="42" t="s">
        <v>534</v>
      </c>
      <c r="F234" s="42" t="s">
        <v>535</v>
      </c>
      <c r="G234" s="363"/>
      <c r="H234" s="182">
        <v>1</v>
      </c>
      <c r="I234" s="182">
        <v>0</v>
      </c>
      <c r="J234" s="182">
        <v>0</v>
      </c>
      <c r="K234" s="182">
        <v>0</v>
      </c>
      <c r="L234" s="182">
        <v>0</v>
      </c>
      <c r="M234" s="182">
        <v>1</v>
      </c>
      <c r="N234" s="182">
        <v>0</v>
      </c>
      <c r="O234" s="182"/>
      <c r="P234" s="182">
        <v>0</v>
      </c>
      <c r="Q234" s="182">
        <f>R234+S234*2</f>
        <v>0</v>
      </c>
      <c r="R234" s="182">
        <v>0</v>
      </c>
      <c r="S234" s="182">
        <v>0</v>
      </c>
      <c r="T234" s="234">
        <f t="shared" si="23"/>
        <v>33</v>
      </c>
      <c r="U234" s="234">
        <v>50.3</v>
      </c>
      <c r="V234" s="223">
        <v>52</v>
      </c>
      <c r="W234" s="223">
        <v>45</v>
      </c>
      <c r="X234" s="234">
        <v>0</v>
      </c>
      <c r="Y234" s="223">
        <v>310000</v>
      </c>
      <c r="Z234" s="234">
        <v>50.1</v>
      </c>
      <c r="AA234" s="234">
        <v>9</v>
      </c>
      <c r="AB234" s="223">
        <v>49.75</v>
      </c>
      <c r="AC234" s="223">
        <v>48</v>
      </c>
      <c r="AD234" s="223">
        <v>57</v>
      </c>
      <c r="AE234" s="223">
        <v>0</v>
      </c>
      <c r="AF234" s="223">
        <v>30000</v>
      </c>
      <c r="AG234" s="223">
        <v>49.85</v>
      </c>
      <c r="AH234" s="223">
        <v>17</v>
      </c>
      <c r="AI234" s="234">
        <v>50.1</v>
      </c>
      <c r="AJ234" s="223">
        <v>49.85</v>
      </c>
      <c r="AK234" s="234">
        <v>50.3</v>
      </c>
      <c r="AL234" s="223">
        <v>52</v>
      </c>
      <c r="AM234" s="223">
        <v>45</v>
      </c>
      <c r="AN234" s="234">
        <v>0</v>
      </c>
      <c r="AO234" s="223">
        <v>310000</v>
      </c>
      <c r="AP234" s="234">
        <v>50.1</v>
      </c>
      <c r="AQ234" s="234">
        <v>9</v>
      </c>
      <c r="AR234" s="223">
        <v>49.75</v>
      </c>
      <c r="AS234" s="223">
        <v>48</v>
      </c>
      <c r="AT234" s="223">
        <v>57</v>
      </c>
      <c r="AU234" s="223">
        <v>0</v>
      </c>
      <c r="AV234" s="223">
        <v>30000</v>
      </c>
      <c r="AW234" s="223">
        <v>49.85</v>
      </c>
      <c r="AX234" s="223">
        <v>17</v>
      </c>
      <c r="AY234" s="234">
        <v>50.1</v>
      </c>
      <c r="AZ234" s="223">
        <v>49.85</v>
      </c>
      <c r="BA234" s="112">
        <v>51</v>
      </c>
      <c r="BB234" s="112">
        <v>49</v>
      </c>
    </row>
    <row r="235" customFormat="1" ht="17.5" spans="1:54">
      <c r="A235" s="31">
        <f>A234</f>
        <v>608</v>
      </c>
      <c r="B235" s="40" t="s">
        <v>536</v>
      </c>
      <c r="C235" s="31"/>
      <c r="D235" s="41"/>
      <c r="E235" s="42"/>
      <c r="F235" s="42"/>
      <c r="G235" s="363"/>
      <c r="H235" s="182"/>
      <c r="I235" s="182"/>
      <c r="J235" s="182"/>
      <c r="K235" s="182"/>
      <c r="L235" s="182"/>
      <c r="M235" s="182"/>
      <c r="N235" s="182"/>
      <c r="O235" s="182"/>
      <c r="P235" s="182">
        <v>0</v>
      </c>
      <c r="Q235" s="182"/>
      <c r="R235" s="182"/>
      <c r="S235" s="182"/>
      <c r="T235" s="234">
        <f t="shared" si="23"/>
        <v>0</v>
      </c>
      <c r="U235" s="234">
        <v>50.2</v>
      </c>
      <c r="V235" s="223">
        <v>52</v>
      </c>
      <c r="W235" s="223">
        <v>40</v>
      </c>
      <c r="X235" s="234">
        <v>0</v>
      </c>
      <c r="Y235" s="223"/>
      <c r="Z235" s="234">
        <v>50.2</v>
      </c>
      <c r="AA235" s="234">
        <v>9</v>
      </c>
      <c r="AB235" s="223">
        <v>49.75</v>
      </c>
      <c r="AC235" s="223">
        <v>48</v>
      </c>
      <c r="AD235" s="223">
        <v>57</v>
      </c>
      <c r="AE235" s="223">
        <v>0</v>
      </c>
      <c r="AF235" s="223">
        <v>30000</v>
      </c>
      <c r="AG235" s="223">
        <v>49.85</v>
      </c>
      <c r="AH235" s="223">
        <v>17</v>
      </c>
      <c r="AI235" s="234">
        <v>50.2</v>
      </c>
      <c r="AJ235" s="223">
        <v>49.85</v>
      </c>
      <c r="AK235" s="234">
        <v>50.2</v>
      </c>
      <c r="AL235" s="223">
        <v>52</v>
      </c>
      <c r="AM235" s="223">
        <v>40</v>
      </c>
      <c r="AN235" s="234">
        <v>0</v>
      </c>
      <c r="AO235" s="223"/>
      <c r="AP235" s="234">
        <v>50.2</v>
      </c>
      <c r="AQ235" s="234">
        <v>9</v>
      </c>
      <c r="AR235" s="223">
        <v>49.75</v>
      </c>
      <c r="AS235" s="223">
        <v>48</v>
      </c>
      <c r="AT235" s="223">
        <v>57</v>
      </c>
      <c r="AU235" s="223">
        <v>0</v>
      </c>
      <c r="AV235" s="223">
        <v>30000</v>
      </c>
      <c r="AW235" s="223">
        <v>49.85</v>
      </c>
      <c r="AX235" s="223">
        <v>17</v>
      </c>
      <c r="AY235" s="234">
        <v>50.2</v>
      </c>
      <c r="AZ235" s="223">
        <v>49.85</v>
      </c>
      <c r="BA235" s="112">
        <v>51</v>
      </c>
      <c r="BB235" s="112">
        <v>49</v>
      </c>
    </row>
    <row r="236" s="6" customFormat="1" ht="17.5" spans="1:52">
      <c r="A236" s="62"/>
      <c r="B236" s="63"/>
      <c r="C236" s="62"/>
      <c r="D236" s="64"/>
      <c r="E236" s="65" t="s">
        <v>351</v>
      </c>
      <c r="F236" s="65" t="s">
        <v>537</v>
      </c>
      <c r="G236" s="374"/>
      <c r="H236" s="375">
        <v>1</v>
      </c>
      <c r="I236" s="375">
        <v>0</v>
      </c>
      <c r="J236" s="375">
        <v>1</v>
      </c>
      <c r="K236" s="375">
        <v>0</v>
      </c>
      <c r="L236" s="375">
        <v>0</v>
      </c>
      <c r="M236" s="375">
        <v>1</v>
      </c>
      <c r="N236" s="375">
        <v>0</v>
      </c>
      <c r="O236" s="375"/>
      <c r="P236" s="375">
        <v>0</v>
      </c>
      <c r="Q236" s="375">
        <v>0</v>
      </c>
      <c r="R236" s="375">
        <v>0</v>
      </c>
      <c r="S236" s="375">
        <v>0</v>
      </c>
      <c r="T236" s="341">
        <f t="shared" si="23"/>
        <v>37</v>
      </c>
      <c r="U236" s="238" t="s">
        <v>868</v>
      </c>
      <c r="V236" s="225" t="s">
        <v>181</v>
      </c>
      <c r="W236" s="225" t="s">
        <v>1192</v>
      </c>
      <c r="X236" s="238" t="s">
        <v>181</v>
      </c>
      <c r="Y236" s="225" t="s">
        <v>181</v>
      </c>
      <c r="Z236" s="238" t="s">
        <v>1186</v>
      </c>
      <c r="AA236" s="417" t="s">
        <v>105</v>
      </c>
      <c r="AB236" s="225" t="s">
        <v>181</v>
      </c>
      <c r="AC236" s="225" t="s">
        <v>181</v>
      </c>
      <c r="AD236" s="225"/>
      <c r="AE236" s="225"/>
      <c r="AF236" s="225"/>
      <c r="AG236" s="225"/>
      <c r="AH236" s="225"/>
      <c r="AI236" s="238"/>
      <c r="AJ236" s="225"/>
      <c r="AK236" s="238" t="s">
        <v>868</v>
      </c>
      <c r="AL236" s="225" t="s">
        <v>181</v>
      </c>
      <c r="AM236" s="225" t="s">
        <v>1192</v>
      </c>
      <c r="AN236" s="238" t="s">
        <v>181</v>
      </c>
      <c r="AO236" s="225" t="s">
        <v>181</v>
      </c>
      <c r="AP236" s="238" t="s">
        <v>1186</v>
      </c>
      <c r="AQ236" s="417" t="s">
        <v>105</v>
      </c>
      <c r="AR236" s="225" t="s">
        <v>181</v>
      </c>
      <c r="AS236" s="225" t="s">
        <v>181</v>
      </c>
      <c r="AT236" s="225"/>
      <c r="AU236" s="225"/>
      <c r="AV236" s="225"/>
      <c r="AW236" s="225"/>
      <c r="AX236" s="225"/>
      <c r="AY236" s="238"/>
      <c r="AZ236" s="225"/>
    </row>
    <row r="237" customFormat="1" ht="17.5" spans="1:54">
      <c r="A237" s="31">
        <f>A235</f>
        <v>608</v>
      </c>
      <c r="B237" s="40" t="s">
        <v>540</v>
      </c>
      <c r="C237" s="31" t="s">
        <v>541</v>
      </c>
      <c r="D237" s="41" t="s">
        <v>109</v>
      </c>
      <c r="E237" s="42" t="s">
        <v>542</v>
      </c>
      <c r="F237" s="42" t="s">
        <v>541</v>
      </c>
      <c r="G237" s="363"/>
      <c r="H237" s="182">
        <v>1</v>
      </c>
      <c r="I237" s="182">
        <v>0</v>
      </c>
      <c r="J237" s="182">
        <v>1</v>
      </c>
      <c r="K237" s="182">
        <v>0</v>
      </c>
      <c r="L237" s="182">
        <v>0</v>
      </c>
      <c r="M237" s="182">
        <v>1</v>
      </c>
      <c r="N237" s="182">
        <v>0</v>
      </c>
      <c r="O237" s="182"/>
      <c r="P237" s="182">
        <v>0</v>
      </c>
      <c r="Q237" s="182">
        <f>R237+S237*2</f>
        <v>0</v>
      </c>
      <c r="R237" s="182">
        <v>0</v>
      </c>
      <c r="S237" s="182">
        <v>0</v>
      </c>
      <c r="T237" s="234">
        <f t="shared" si="23"/>
        <v>37</v>
      </c>
      <c r="U237" s="234">
        <v>50.2</v>
      </c>
      <c r="V237" s="223">
        <v>52</v>
      </c>
      <c r="W237" s="223">
        <v>40</v>
      </c>
      <c r="X237" s="234">
        <v>0</v>
      </c>
      <c r="Y237" s="223">
        <v>1000</v>
      </c>
      <c r="Z237" s="234">
        <v>50.2</v>
      </c>
      <c r="AA237" s="234">
        <v>9</v>
      </c>
      <c r="AB237" s="223">
        <v>49.75</v>
      </c>
      <c r="AC237" s="223">
        <v>48</v>
      </c>
      <c r="AD237" s="223">
        <v>57</v>
      </c>
      <c r="AE237" s="223">
        <v>0</v>
      </c>
      <c r="AF237" s="223">
        <v>30000</v>
      </c>
      <c r="AG237" s="223">
        <v>49.85</v>
      </c>
      <c r="AH237" s="223">
        <v>17</v>
      </c>
      <c r="AI237" s="234">
        <v>50.2</v>
      </c>
      <c r="AJ237" s="223">
        <v>49.85</v>
      </c>
      <c r="AK237" s="234">
        <v>50.2</v>
      </c>
      <c r="AL237" s="223">
        <v>52</v>
      </c>
      <c r="AM237" s="223">
        <v>40</v>
      </c>
      <c r="AN237" s="234">
        <v>0</v>
      </c>
      <c r="AO237" s="223">
        <v>1000</v>
      </c>
      <c r="AP237" s="234">
        <v>50.2</v>
      </c>
      <c r="AQ237" s="234">
        <v>9</v>
      </c>
      <c r="AR237" s="223">
        <v>49.75</v>
      </c>
      <c r="AS237" s="223">
        <v>48</v>
      </c>
      <c r="AT237" s="223">
        <v>57</v>
      </c>
      <c r="AU237" s="223">
        <v>0</v>
      </c>
      <c r="AV237" s="223">
        <v>30000</v>
      </c>
      <c r="AW237" s="223">
        <v>49.85</v>
      </c>
      <c r="AX237" s="223">
        <v>17</v>
      </c>
      <c r="AY237" s="234">
        <v>50.2</v>
      </c>
      <c r="AZ237" s="223">
        <v>49.85</v>
      </c>
      <c r="BA237" s="112">
        <v>51</v>
      </c>
      <c r="BB237" s="112">
        <v>49</v>
      </c>
    </row>
    <row r="238" s="2" customFormat="1" ht="28.2" customHeight="1" spans="1:52">
      <c r="A238" s="34"/>
      <c r="B238" s="35"/>
      <c r="C238" s="34"/>
      <c r="D238" s="36"/>
      <c r="E238" s="37" t="s">
        <v>351</v>
      </c>
      <c r="F238" s="37" t="s">
        <v>543</v>
      </c>
      <c r="G238" s="362"/>
      <c r="H238" s="148">
        <v>1</v>
      </c>
      <c r="I238" s="148">
        <v>0</v>
      </c>
      <c r="J238" s="148">
        <v>1</v>
      </c>
      <c r="K238" s="148">
        <v>0</v>
      </c>
      <c r="L238" s="148">
        <v>0</v>
      </c>
      <c r="M238" s="148">
        <v>1</v>
      </c>
      <c r="N238" s="148">
        <v>0</v>
      </c>
      <c r="O238" s="148"/>
      <c r="P238" s="148">
        <v>0</v>
      </c>
      <c r="Q238" s="148">
        <v>0</v>
      </c>
      <c r="R238" s="148">
        <v>0</v>
      </c>
      <c r="S238" s="148">
        <v>0</v>
      </c>
      <c r="T238" s="148">
        <f t="shared" si="23"/>
        <v>37</v>
      </c>
      <c r="U238" s="148" t="s">
        <v>868</v>
      </c>
      <c r="V238" s="222" t="s">
        <v>181</v>
      </c>
      <c r="W238" s="222" t="s">
        <v>1192</v>
      </c>
      <c r="X238" s="148" t="s">
        <v>181</v>
      </c>
      <c r="Y238" s="222" t="s">
        <v>181</v>
      </c>
      <c r="Z238" s="406" t="s">
        <v>1186</v>
      </c>
      <c r="AA238" s="148" t="s">
        <v>105</v>
      </c>
      <c r="AB238" s="222" t="s">
        <v>181</v>
      </c>
      <c r="AC238" s="222" t="s">
        <v>181</v>
      </c>
      <c r="AD238" s="222"/>
      <c r="AE238" s="222"/>
      <c r="AF238" s="222"/>
      <c r="AG238" s="222"/>
      <c r="AH238" s="222"/>
      <c r="AI238" s="148"/>
      <c r="AJ238" s="222"/>
      <c r="AK238" s="148" t="s">
        <v>868</v>
      </c>
      <c r="AL238" s="222" t="s">
        <v>181</v>
      </c>
      <c r="AM238" s="222" t="s">
        <v>1192</v>
      </c>
      <c r="AN238" s="148" t="s">
        <v>181</v>
      </c>
      <c r="AO238" s="222" t="s">
        <v>181</v>
      </c>
      <c r="AP238" s="406" t="s">
        <v>1186</v>
      </c>
      <c r="AQ238" s="148" t="s">
        <v>105</v>
      </c>
      <c r="AR238" s="222" t="s">
        <v>181</v>
      </c>
      <c r="AS238" s="222" t="s">
        <v>181</v>
      </c>
      <c r="AT238" s="222"/>
      <c r="AU238" s="222"/>
      <c r="AV238" s="222"/>
      <c r="AW238" s="222"/>
      <c r="AX238" s="222"/>
      <c r="AY238" s="148"/>
      <c r="AZ238" s="222"/>
    </row>
    <row r="239" customFormat="1" ht="17.5" spans="1:54">
      <c r="A239" s="31">
        <f>A237</f>
        <v>608</v>
      </c>
      <c r="B239" s="40" t="s">
        <v>544</v>
      </c>
      <c r="C239" s="31" t="s">
        <v>545</v>
      </c>
      <c r="D239" s="41" t="s">
        <v>109</v>
      </c>
      <c r="E239" s="42" t="s">
        <v>546</v>
      </c>
      <c r="F239" s="42" t="s">
        <v>545</v>
      </c>
      <c r="G239" s="363"/>
      <c r="H239" s="182">
        <v>1</v>
      </c>
      <c r="I239" s="182">
        <v>0</v>
      </c>
      <c r="J239" s="182">
        <v>1</v>
      </c>
      <c r="K239" s="182">
        <v>0</v>
      </c>
      <c r="L239" s="182">
        <v>0</v>
      </c>
      <c r="M239" s="182">
        <v>1</v>
      </c>
      <c r="N239" s="182">
        <v>0</v>
      </c>
      <c r="O239" s="182"/>
      <c r="P239" s="182">
        <v>0</v>
      </c>
      <c r="Q239" s="182">
        <f>R239+S239*2</f>
        <v>0</v>
      </c>
      <c r="R239" s="182">
        <v>0</v>
      </c>
      <c r="S239" s="182">
        <v>0</v>
      </c>
      <c r="T239" s="234">
        <f t="shared" si="23"/>
        <v>37</v>
      </c>
      <c r="U239" s="234">
        <v>50.2</v>
      </c>
      <c r="V239" s="223">
        <v>52</v>
      </c>
      <c r="W239" s="223">
        <v>40</v>
      </c>
      <c r="X239" s="234">
        <v>0</v>
      </c>
      <c r="Y239" s="223">
        <v>1000</v>
      </c>
      <c r="Z239" s="234">
        <v>50.2</v>
      </c>
      <c r="AA239" s="234">
        <v>9</v>
      </c>
      <c r="AB239" s="223">
        <v>49.75</v>
      </c>
      <c r="AC239" s="223">
        <v>48</v>
      </c>
      <c r="AD239" s="223">
        <v>57</v>
      </c>
      <c r="AE239" s="223">
        <v>0</v>
      </c>
      <c r="AF239" s="223">
        <v>30000</v>
      </c>
      <c r="AG239" s="223">
        <v>49.85</v>
      </c>
      <c r="AH239" s="223">
        <v>17</v>
      </c>
      <c r="AI239" s="234">
        <v>50.2</v>
      </c>
      <c r="AJ239" s="223">
        <v>49.85</v>
      </c>
      <c r="AK239" s="234">
        <v>50.2</v>
      </c>
      <c r="AL239" s="223">
        <v>52</v>
      </c>
      <c r="AM239" s="223">
        <v>40</v>
      </c>
      <c r="AN239" s="234">
        <v>0</v>
      </c>
      <c r="AO239" s="223">
        <v>1000</v>
      </c>
      <c r="AP239" s="234">
        <v>50.2</v>
      </c>
      <c r="AQ239" s="234">
        <v>9</v>
      </c>
      <c r="AR239" s="223">
        <v>49.75</v>
      </c>
      <c r="AS239" s="223">
        <v>48</v>
      </c>
      <c r="AT239" s="223">
        <v>57</v>
      </c>
      <c r="AU239" s="223">
        <v>0</v>
      </c>
      <c r="AV239" s="223">
        <v>30000</v>
      </c>
      <c r="AW239" s="223">
        <v>49.85</v>
      </c>
      <c r="AX239" s="223">
        <v>17</v>
      </c>
      <c r="AY239" s="234">
        <v>50.2</v>
      </c>
      <c r="AZ239" s="223">
        <v>49.85</v>
      </c>
      <c r="BA239" s="112">
        <v>51</v>
      </c>
      <c r="BB239" s="112">
        <v>49</v>
      </c>
    </row>
    <row r="240" customFormat="1" ht="17.5" spans="1:54">
      <c r="A240" s="31">
        <f>A239</f>
        <v>608</v>
      </c>
      <c r="B240" s="40" t="s">
        <v>547</v>
      </c>
      <c r="C240" s="31"/>
      <c r="D240" s="41"/>
      <c r="E240" s="42"/>
      <c r="F240" s="42"/>
      <c r="G240" s="363"/>
      <c r="H240" s="182"/>
      <c r="I240" s="182"/>
      <c r="J240" s="182"/>
      <c r="K240" s="182"/>
      <c r="L240" s="182"/>
      <c r="M240" s="182"/>
      <c r="N240" s="182"/>
      <c r="O240" s="182"/>
      <c r="P240" s="182">
        <v>0</v>
      </c>
      <c r="Q240" s="182">
        <f>R240+S240*2</f>
        <v>0</v>
      </c>
      <c r="R240" s="182"/>
      <c r="S240" s="182"/>
      <c r="T240" s="234">
        <f t="shared" si="23"/>
        <v>0</v>
      </c>
      <c r="U240" s="234"/>
      <c r="V240" s="223"/>
      <c r="W240" s="223"/>
      <c r="X240" s="234"/>
      <c r="Y240" s="223"/>
      <c r="Z240" s="234"/>
      <c r="AA240" s="234"/>
      <c r="AB240" s="223"/>
      <c r="AC240" s="223"/>
      <c r="AD240" s="223"/>
      <c r="AE240" s="223"/>
      <c r="AF240" s="223"/>
      <c r="AG240" s="223"/>
      <c r="AH240" s="223"/>
      <c r="AI240" s="234"/>
      <c r="AJ240" s="223"/>
      <c r="AK240" s="234"/>
      <c r="AL240" s="223"/>
      <c r="AM240" s="223"/>
      <c r="AN240" s="234"/>
      <c r="AO240" s="223"/>
      <c r="AP240" s="234"/>
      <c r="AQ240" s="234"/>
      <c r="AR240" s="223"/>
      <c r="AS240" s="223"/>
      <c r="AT240" s="223"/>
      <c r="AU240" s="223"/>
      <c r="AV240" s="223"/>
      <c r="AW240" s="223"/>
      <c r="AX240" s="223"/>
      <c r="AY240" s="234"/>
      <c r="AZ240" s="223"/>
      <c r="BA240" s="26"/>
      <c r="BB240" s="26"/>
    </row>
    <row r="241" s="6" customFormat="1" ht="17.5" spans="1:52">
      <c r="A241" s="62"/>
      <c r="B241" s="63"/>
      <c r="C241" s="62"/>
      <c r="D241" s="64"/>
      <c r="E241" s="65"/>
      <c r="F241" s="65" t="s">
        <v>548</v>
      </c>
      <c r="G241" s="374"/>
      <c r="H241" s="238">
        <v>0</v>
      </c>
      <c r="I241" s="238">
        <v>0</v>
      </c>
      <c r="J241" s="238">
        <v>0</v>
      </c>
      <c r="K241" s="238">
        <v>0</v>
      </c>
      <c r="L241" s="238">
        <v>0</v>
      </c>
      <c r="M241" s="238">
        <v>0</v>
      </c>
      <c r="N241" s="238">
        <v>0</v>
      </c>
      <c r="O241" s="238"/>
      <c r="P241" s="238">
        <v>0</v>
      </c>
      <c r="Q241" s="238">
        <v>0</v>
      </c>
      <c r="R241" s="238">
        <v>0</v>
      </c>
      <c r="S241" s="238">
        <v>0</v>
      </c>
      <c r="T241" s="341">
        <f t="shared" ref="T241:T244" si="27">H241+I241*2+J241*4+K241*8+L241*16+M241*32+N241*64+O241*128+P241*256+R241*4096+S241*8192</f>
        <v>0</v>
      </c>
      <c r="U241" s="354" t="s">
        <v>181</v>
      </c>
      <c r="V241" s="6" t="s">
        <v>181</v>
      </c>
      <c r="W241" s="6" t="s">
        <v>181</v>
      </c>
      <c r="X241" s="6" t="s">
        <v>181</v>
      </c>
      <c r="Y241" s="6" t="s">
        <v>181</v>
      </c>
      <c r="Z241" s="354" t="s">
        <v>181</v>
      </c>
      <c r="AA241" s="6" t="s">
        <v>181</v>
      </c>
      <c r="AB241" s="6" t="s">
        <v>181</v>
      </c>
      <c r="AC241" s="6" t="s">
        <v>181</v>
      </c>
      <c r="AD241" s="6" t="s">
        <v>181</v>
      </c>
      <c r="AE241" s="354" t="s">
        <v>181</v>
      </c>
      <c r="AF241" s="6" t="s">
        <v>181</v>
      </c>
      <c r="AG241" s="6" t="s">
        <v>181</v>
      </c>
      <c r="AH241" s="6" t="s">
        <v>181</v>
      </c>
      <c r="AI241" s="6" t="s">
        <v>181</v>
      </c>
      <c r="AJ241" s="354" t="s">
        <v>181</v>
      </c>
      <c r="AK241" s="354" t="s">
        <v>181</v>
      </c>
      <c r="AL241" s="6" t="s">
        <v>181</v>
      </c>
      <c r="AM241" s="6" t="s">
        <v>181</v>
      </c>
      <c r="AN241" s="6" t="s">
        <v>181</v>
      </c>
      <c r="AO241" s="6" t="s">
        <v>181</v>
      </c>
      <c r="AP241" s="354" t="s">
        <v>181</v>
      </c>
      <c r="AQ241" s="6" t="s">
        <v>181</v>
      </c>
      <c r="AR241" s="6" t="s">
        <v>181</v>
      </c>
      <c r="AS241" s="6" t="s">
        <v>181</v>
      </c>
      <c r="AT241" s="6" t="s">
        <v>181</v>
      </c>
      <c r="AU241" s="354" t="s">
        <v>181</v>
      </c>
      <c r="AV241" s="6" t="s">
        <v>181</v>
      </c>
      <c r="AW241" s="6" t="s">
        <v>181</v>
      </c>
      <c r="AX241" s="6" t="s">
        <v>181</v>
      </c>
      <c r="AY241" s="6" t="s">
        <v>181</v>
      </c>
      <c r="AZ241" s="354" t="s">
        <v>181</v>
      </c>
    </row>
    <row r="242" s="12" customFormat="1" ht="17.5" spans="1:54">
      <c r="A242" s="31">
        <f>A240</f>
        <v>608</v>
      </c>
      <c r="B242" s="40" t="s">
        <v>549</v>
      </c>
      <c r="C242" s="31" t="s">
        <v>550</v>
      </c>
      <c r="D242" s="41" t="s">
        <v>109</v>
      </c>
      <c r="E242" s="42" t="s">
        <v>551</v>
      </c>
      <c r="F242" s="42" t="s">
        <v>550</v>
      </c>
      <c r="G242" s="363"/>
      <c r="H242" s="195">
        <v>0</v>
      </c>
      <c r="I242" s="195">
        <v>0</v>
      </c>
      <c r="J242" s="195">
        <v>0</v>
      </c>
      <c r="K242" s="195">
        <v>0</v>
      </c>
      <c r="L242" s="195">
        <v>0</v>
      </c>
      <c r="M242" s="195">
        <v>0</v>
      </c>
      <c r="N242" s="195">
        <v>0</v>
      </c>
      <c r="O242" s="195"/>
      <c r="P242" s="195">
        <v>0</v>
      </c>
      <c r="Q242" s="195">
        <f>R242+S242*2</f>
        <v>0</v>
      </c>
      <c r="R242" s="195">
        <v>0</v>
      </c>
      <c r="S242" s="195">
        <v>0</v>
      </c>
      <c r="T242" s="234">
        <f t="shared" si="27"/>
        <v>0</v>
      </c>
      <c r="U242" s="234" t="s">
        <v>1196</v>
      </c>
      <c r="V242" s="223">
        <v>52</v>
      </c>
      <c r="W242" s="223">
        <v>40</v>
      </c>
      <c r="X242" s="234">
        <v>0</v>
      </c>
      <c r="Y242" s="223">
        <v>60000</v>
      </c>
      <c r="Z242" s="234">
        <v>0</v>
      </c>
      <c r="AA242" s="234">
        <v>9</v>
      </c>
      <c r="AB242" s="223">
        <v>49.5</v>
      </c>
      <c r="AC242" s="223">
        <v>48.5</v>
      </c>
      <c r="AD242" s="223">
        <v>40</v>
      </c>
      <c r="AE242" s="223">
        <v>0</v>
      </c>
      <c r="AF242" s="223">
        <v>2000</v>
      </c>
      <c r="AG242" s="223">
        <v>0</v>
      </c>
      <c r="AH242" s="223">
        <v>17</v>
      </c>
      <c r="AI242" s="234">
        <v>50.2</v>
      </c>
      <c r="AJ242" s="223">
        <v>47.5</v>
      </c>
      <c r="AK242" s="234" t="s">
        <v>1196</v>
      </c>
      <c r="AL242" s="223">
        <v>52</v>
      </c>
      <c r="AM242" s="223">
        <v>40</v>
      </c>
      <c r="AN242" s="234">
        <v>0</v>
      </c>
      <c r="AO242" s="223">
        <v>60000</v>
      </c>
      <c r="AP242" s="234">
        <v>0</v>
      </c>
      <c r="AQ242" s="234">
        <v>9</v>
      </c>
      <c r="AR242" s="223">
        <v>49.5</v>
      </c>
      <c r="AS242" s="223">
        <v>48.5</v>
      </c>
      <c r="AT242" s="223">
        <v>40</v>
      </c>
      <c r="AU242" s="223">
        <v>0</v>
      </c>
      <c r="AV242" s="223">
        <v>2000</v>
      </c>
      <c r="AW242" s="223">
        <v>0</v>
      </c>
      <c r="AX242" s="223">
        <v>17</v>
      </c>
      <c r="AY242" s="234">
        <v>50.2</v>
      </c>
      <c r="AZ242" s="223">
        <v>47.5</v>
      </c>
      <c r="BA242" s="112">
        <v>51</v>
      </c>
      <c r="BB242" s="112">
        <v>49</v>
      </c>
    </row>
    <row r="243" s="12" customFormat="1" ht="17.5" spans="1:54">
      <c r="A243" s="31">
        <f>A242</f>
        <v>608</v>
      </c>
      <c r="B243" s="40" t="s">
        <v>549</v>
      </c>
      <c r="C243" s="31" t="s">
        <v>550</v>
      </c>
      <c r="D243" s="41" t="s">
        <v>120</v>
      </c>
      <c r="E243" s="42" t="s">
        <v>552</v>
      </c>
      <c r="F243" s="42" t="s">
        <v>553</v>
      </c>
      <c r="G243" s="363"/>
      <c r="H243" s="195">
        <v>0</v>
      </c>
      <c r="I243" s="195">
        <v>0</v>
      </c>
      <c r="J243" s="195">
        <v>0</v>
      </c>
      <c r="K243" s="195">
        <v>0</v>
      </c>
      <c r="L243" s="195">
        <v>0</v>
      </c>
      <c r="M243" s="195">
        <v>0</v>
      </c>
      <c r="N243" s="195">
        <v>0</v>
      </c>
      <c r="O243" s="195"/>
      <c r="P243" s="195">
        <v>0</v>
      </c>
      <c r="Q243" s="195">
        <f t="shared" ref="Q243:Q248" si="28">R243+S243*2</f>
        <v>0</v>
      </c>
      <c r="R243" s="195">
        <v>0</v>
      </c>
      <c r="S243" s="195">
        <v>0</v>
      </c>
      <c r="T243" s="234">
        <f t="shared" si="27"/>
        <v>0</v>
      </c>
      <c r="U243" s="234" t="s">
        <v>1197</v>
      </c>
      <c r="V243" s="223">
        <v>52</v>
      </c>
      <c r="W243" s="223">
        <v>40</v>
      </c>
      <c r="X243" s="234">
        <v>0</v>
      </c>
      <c r="Y243" s="223">
        <v>60000</v>
      </c>
      <c r="Z243" s="234">
        <v>0</v>
      </c>
      <c r="AA243" s="234">
        <v>9</v>
      </c>
      <c r="AB243" s="223">
        <v>49.5</v>
      </c>
      <c r="AC243" s="223">
        <v>48.5</v>
      </c>
      <c r="AD243" s="223">
        <v>40</v>
      </c>
      <c r="AE243" s="223">
        <v>0</v>
      </c>
      <c r="AF243" s="223">
        <v>2000</v>
      </c>
      <c r="AG243" s="223">
        <v>0</v>
      </c>
      <c r="AH243" s="223">
        <v>17</v>
      </c>
      <c r="AI243" s="234">
        <v>50.2</v>
      </c>
      <c r="AJ243" s="223">
        <v>47.5</v>
      </c>
      <c r="AK243" s="234" t="s">
        <v>1197</v>
      </c>
      <c r="AL243" s="223">
        <v>52</v>
      </c>
      <c r="AM243" s="223">
        <v>40</v>
      </c>
      <c r="AN243" s="234">
        <v>0</v>
      </c>
      <c r="AO243" s="223">
        <v>60000</v>
      </c>
      <c r="AP243" s="234">
        <v>0</v>
      </c>
      <c r="AQ243" s="234">
        <v>9</v>
      </c>
      <c r="AR243" s="223">
        <v>49.5</v>
      </c>
      <c r="AS243" s="223">
        <v>48.5</v>
      </c>
      <c r="AT243" s="223">
        <v>40</v>
      </c>
      <c r="AU243" s="223">
        <v>0</v>
      </c>
      <c r="AV243" s="223">
        <v>2000</v>
      </c>
      <c r="AW243" s="223">
        <v>0</v>
      </c>
      <c r="AX243" s="223">
        <v>17</v>
      </c>
      <c r="AY243" s="234">
        <v>50.2</v>
      </c>
      <c r="AZ243" s="223">
        <v>47.5</v>
      </c>
      <c r="BA243" s="112">
        <v>51</v>
      </c>
      <c r="BB243" s="112">
        <v>49</v>
      </c>
    </row>
    <row r="244" s="12" customFormat="1" ht="17.5" spans="1:54">
      <c r="A244" s="31">
        <f>A243</f>
        <v>608</v>
      </c>
      <c r="B244" s="40" t="s">
        <v>554</v>
      </c>
      <c r="C244" s="31" t="s">
        <v>555</v>
      </c>
      <c r="D244" s="41" t="s">
        <v>109</v>
      </c>
      <c r="E244" s="42" t="s">
        <v>556</v>
      </c>
      <c r="F244" s="42" t="s">
        <v>555</v>
      </c>
      <c r="G244" s="363"/>
      <c r="H244" s="195">
        <v>1</v>
      </c>
      <c r="I244" s="195">
        <v>0</v>
      </c>
      <c r="J244" s="195">
        <v>1</v>
      </c>
      <c r="K244" s="195">
        <v>0</v>
      </c>
      <c r="L244" s="195">
        <v>0</v>
      </c>
      <c r="M244" s="195">
        <v>0</v>
      </c>
      <c r="N244" s="195">
        <v>0</v>
      </c>
      <c r="O244" s="195"/>
      <c r="P244" s="195">
        <v>0</v>
      </c>
      <c r="Q244" s="195">
        <v>0</v>
      </c>
      <c r="R244" s="195">
        <v>0</v>
      </c>
      <c r="S244" s="195">
        <v>0</v>
      </c>
      <c r="T244" s="234">
        <f t="shared" si="27"/>
        <v>5</v>
      </c>
      <c r="U244" s="234" t="s">
        <v>1198</v>
      </c>
      <c r="V244" s="223">
        <v>62.5</v>
      </c>
      <c r="W244" s="223">
        <v>53</v>
      </c>
      <c r="X244" s="234">
        <v>0</v>
      </c>
      <c r="Y244" s="223">
        <v>60000</v>
      </c>
      <c r="Z244" s="234">
        <v>0</v>
      </c>
      <c r="AA244" s="234">
        <v>9</v>
      </c>
      <c r="AB244" s="223">
        <v>59.5</v>
      </c>
      <c r="AC244" s="223">
        <v>58.5</v>
      </c>
      <c r="AD244" s="223">
        <v>40</v>
      </c>
      <c r="AE244" s="223">
        <v>0</v>
      </c>
      <c r="AF244" s="223">
        <v>2000</v>
      </c>
      <c r="AG244" s="223">
        <v>0</v>
      </c>
      <c r="AH244" s="223">
        <v>17</v>
      </c>
      <c r="AI244" s="234">
        <v>60.5</v>
      </c>
      <c r="AJ244" s="223">
        <v>58.8</v>
      </c>
      <c r="AK244" s="234" t="s">
        <v>1198</v>
      </c>
      <c r="AL244" s="223">
        <v>62.5</v>
      </c>
      <c r="AM244" s="223">
        <v>53</v>
      </c>
      <c r="AN244" s="234">
        <v>0</v>
      </c>
      <c r="AO244" s="223">
        <v>60000</v>
      </c>
      <c r="AP244" s="234">
        <v>0</v>
      </c>
      <c r="AQ244" s="234">
        <v>9</v>
      </c>
      <c r="AR244" s="223">
        <v>59.5</v>
      </c>
      <c r="AS244" s="223">
        <v>58.5</v>
      </c>
      <c r="AT244" s="223">
        <v>40</v>
      </c>
      <c r="AU244" s="223">
        <v>0</v>
      </c>
      <c r="AV244" s="223">
        <v>2000</v>
      </c>
      <c r="AW244" s="223">
        <v>0</v>
      </c>
      <c r="AX244" s="223">
        <v>17</v>
      </c>
      <c r="AY244" s="234">
        <v>60.5</v>
      </c>
      <c r="AZ244" s="223">
        <v>58.8</v>
      </c>
      <c r="BA244" s="171">
        <v>61</v>
      </c>
      <c r="BB244" s="171">
        <v>59</v>
      </c>
    </row>
    <row r="245" s="6" customFormat="1" ht="17.5" spans="1:18">
      <c r="A245" s="67"/>
      <c r="B245" s="63"/>
      <c r="C245" s="62"/>
      <c r="D245" s="64"/>
      <c r="E245" s="64" t="s">
        <v>557</v>
      </c>
      <c r="F245" s="65"/>
      <c r="G245" s="68"/>
      <c r="H245" s="8"/>
      <c r="I245" s="8"/>
      <c r="J245" s="8"/>
      <c r="K245" s="8"/>
      <c r="L245" s="88"/>
      <c r="M245" s="8"/>
      <c r="N245" s="8"/>
      <c r="O245" s="102"/>
      <c r="P245" s="102">
        <v>0</v>
      </c>
      <c r="Q245" s="102"/>
      <c r="R245" s="62"/>
    </row>
    <row r="246" s="12" customFormat="1" ht="17.5" spans="1:54">
      <c r="A246" s="48">
        <f>A243</f>
        <v>608</v>
      </c>
      <c r="B246" s="40" t="s">
        <v>558</v>
      </c>
      <c r="C246" s="31" t="s">
        <v>559</v>
      </c>
      <c r="D246" s="41" t="s">
        <v>109</v>
      </c>
      <c r="E246" s="42" t="s">
        <v>560</v>
      </c>
      <c r="F246" s="42" t="s">
        <v>559</v>
      </c>
      <c r="G246" s="363"/>
      <c r="H246" s="195">
        <v>1</v>
      </c>
      <c r="I246" s="195">
        <v>0</v>
      </c>
      <c r="J246" s="195">
        <v>1</v>
      </c>
      <c r="K246" s="195">
        <v>0</v>
      </c>
      <c r="L246" s="195">
        <v>0</v>
      </c>
      <c r="M246" s="195">
        <v>1</v>
      </c>
      <c r="N246" s="195">
        <v>0</v>
      </c>
      <c r="O246" s="195"/>
      <c r="P246" s="195">
        <v>0</v>
      </c>
      <c r="Q246" s="195">
        <f t="shared" si="28"/>
        <v>0</v>
      </c>
      <c r="R246" s="195">
        <v>0</v>
      </c>
      <c r="S246" s="195">
        <v>0</v>
      </c>
      <c r="T246" s="234">
        <f>H246+I246*2+J246*4+K246*8+L246*16+M246*32+N246*64+O246*128+P246*256+R246*4096+S246*8192</f>
        <v>37</v>
      </c>
      <c r="U246" s="234">
        <v>50.2</v>
      </c>
      <c r="V246" s="223">
        <v>52</v>
      </c>
      <c r="W246" s="223">
        <v>40</v>
      </c>
      <c r="X246" s="234">
        <v>0</v>
      </c>
      <c r="Y246" s="223">
        <v>1000</v>
      </c>
      <c r="Z246" s="234">
        <v>50.2</v>
      </c>
      <c r="AA246" s="234">
        <v>9</v>
      </c>
      <c r="AB246" s="223">
        <v>49.75</v>
      </c>
      <c r="AC246" s="223">
        <v>48</v>
      </c>
      <c r="AD246" s="223">
        <v>57</v>
      </c>
      <c r="AE246" s="223">
        <v>0</v>
      </c>
      <c r="AF246" s="223">
        <v>30000</v>
      </c>
      <c r="AG246" s="223">
        <v>49.85</v>
      </c>
      <c r="AH246" s="223">
        <v>17</v>
      </c>
      <c r="AI246" s="234">
        <v>50.2</v>
      </c>
      <c r="AJ246" s="223">
        <v>49.85</v>
      </c>
      <c r="AK246" s="234">
        <v>50.2</v>
      </c>
      <c r="AL246" s="223">
        <v>52</v>
      </c>
      <c r="AM246" s="223">
        <v>40</v>
      </c>
      <c r="AN246" s="234">
        <v>0</v>
      </c>
      <c r="AO246" s="223">
        <v>1000</v>
      </c>
      <c r="AP246" s="234">
        <v>50.2</v>
      </c>
      <c r="AQ246" s="234">
        <v>9</v>
      </c>
      <c r="AR246" s="223">
        <v>49.75</v>
      </c>
      <c r="AS246" s="223">
        <v>48</v>
      </c>
      <c r="AT246" s="223">
        <v>57</v>
      </c>
      <c r="AU246" s="223">
        <v>0</v>
      </c>
      <c r="AV246" s="223">
        <v>30000</v>
      </c>
      <c r="AW246" s="223">
        <v>49.85</v>
      </c>
      <c r="AX246" s="223">
        <v>17</v>
      </c>
      <c r="AY246" s="234">
        <v>50.2</v>
      </c>
      <c r="AZ246" s="223">
        <v>49.85</v>
      </c>
      <c r="BA246" s="112">
        <v>51</v>
      </c>
      <c r="BB246" s="112">
        <v>49</v>
      </c>
    </row>
    <row r="247" s="6" customFormat="1" ht="17.5" spans="1:18">
      <c r="A247" s="67"/>
      <c r="B247" s="63"/>
      <c r="C247" s="62"/>
      <c r="D247" s="64"/>
      <c r="E247" s="64" t="s">
        <v>557</v>
      </c>
      <c r="F247" s="65"/>
      <c r="G247" s="68"/>
      <c r="H247" s="8"/>
      <c r="I247" s="8"/>
      <c r="J247" s="8"/>
      <c r="K247" s="8"/>
      <c r="L247" s="88"/>
      <c r="M247" s="8">
        <v>0</v>
      </c>
      <c r="N247" s="8">
        <v>1</v>
      </c>
      <c r="O247" s="102"/>
      <c r="P247" s="102">
        <v>0</v>
      </c>
      <c r="Q247" s="102"/>
      <c r="R247" s="62"/>
    </row>
    <row r="248" customFormat="1" ht="17.5" spans="1:54">
      <c r="A248" s="31">
        <f>A246</f>
        <v>608</v>
      </c>
      <c r="B248" s="40" t="s">
        <v>563</v>
      </c>
      <c r="C248" s="31" t="s">
        <v>564</v>
      </c>
      <c r="D248" s="41" t="s">
        <v>109</v>
      </c>
      <c r="E248" s="42" t="s">
        <v>565</v>
      </c>
      <c r="F248" s="42" t="s">
        <v>564</v>
      </c>
      <c r="G248" s="363"/>
      <c r="H248" s="182">
        <v>1</v>
      </c>
      <c r="I248" s="182">
        <v>0</v>
      </c>
      <c r="J248" s="182">
        <v>1</v>
      </c>
      <c r="K248" s="182">
        <v>0</v>
      </c>
      <c r="L248" s="182">
        <v>0</v>
      </c>
      <c r="M248" s="182">
        <v>0</v>
      </c>
      <c r="N248" s="182">
        <v>1</v>
      </c>
      <c r="O248" s="182"/>
      <c r="P248" s="182">
        <v>0</v>
      </c>
      <c r="Q248" s="182">
        <f t="shared" si="28"/>
        <v>0</v>
      </c>
      <c r="R248" s="182">
        <v>0</v>
      </c>
      <c r="S248" s="182">
        <v>0</v>
      </c>
      <c r="T248" s="234">
        <f>H248+I248*2+J248*4+K248*8+L248*16+M248*32+N248*64+O248*128+P248*256+R248*4096+S248*8192</f>
        <v>69</v>
      </c>
      <c r="U248" s="234">
        <v>50.2</v>
      </c>
      <c r="V248" s="223">
        <v>52</v>
      </c>
      <c r="W248" s="223">
        <v>40</v>
      </c>
      <c r="X248" s="234">
        <v>0</v>
      </c>
      <c r="Y248" s="223">
        <v>1000</v>
      </c>
      <c r="Z248" s="234">
        <v>50.2</v>
      </c>
      <c r="AA248" s="234">
        <v>9</v>
      </c>
      <c r="AB248" s="223">
        <v>49.75</v>
      </c>
      <c r="AC248" s="223">
        <v>48</v>
      </c>
      <c r="AD248" s="223">
        <v>57</v>
      </c>
      <c r="AE248" s="223">
        <v>0</v>
      </c>
      <c r="AF248" s="223">
        <v>30000</v>
      </c>
      <c r="AG248" s="223">
        <v>49.85</v>
      </c>
      <c r="AH248" s="223">
        <v>17</v>
      </c>
      <c r="AI248" s="234">
        <v>50.2</v>
      </c>
      <c r="AJ248" s="223">
        <v>49.85</v>
      </c>
      <c r="AK248" s="234">
        <v>50.2</v>
      </c>
      <c r="AL248" s="223">
        <v>52</v>
      </c>
      <c r="AM248" s="223">
        <v>40</v>
      </c>
      <c r="AN248" s="234">
        <v>0</v>
      </c>
      <c r="AO248" s="223">
        <v>1000</v>
      </c>
      <c r="AP248" s="234">
        <v>50.2</v>
      </c>
      <c r="AQ248" s="234">
        <v>9</v>
      </c>
      <c r="AR248" s="223">
        <v>49.75</v>
      </c>
      <c r="AS248" s="223">
        <v>48</v>
      </c>
      <c r="AT248" s="223">
        <v>57</v>
      </c>
      <c r="AU248" s="223">
        <v>0</v>
      </c>
      <c r="AV248" s="223">
        <v>30000</v>
      </c>
      <c r="AW248" s="223">
        <v>49.85</v>
      </c>
      <c r="AX248" s="223">
        <v>17</v>
      </c>
      <c r="AY248" s="234">
        <v>50.2</v>
      </c>
      <c r="AZ248" s="223">
        <v>49.85</v>
      </c>
      <c r="BA248" s="112">
        <v>51</v>
      </c>
      <c r="BB248" s="112">
        <v>49</v>
      </c>
    </row>
  </sheetData>
  <autoFilter ref="A1:AJ248">
    <extLst/>
  </autoFilter>
  <pageMargins left="0.75" right="0.75" top="1" bottom="1" header="0.5" footer="0.5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B273"/>
  <sheetViews>
    <sheetView zoomScale="70" zoomScaleNormal="70" workbookViewId="0">
      <pane ySplit="4" topLeftCell="A188" activePane="bottomLeft" state="frozen"/>
      <selection/>
      <selection pane="bottomLeft" activeCell="B198" sqref="B198"/>
    </sheetView>
  </sheetViews>
  <sheetFormatPr defaultColWidth="9" defaultRowHeight="15"/>
  <cols>
    <col min="1" max="1" width="15" style="21" customWidth="1"/>
    <col min="2" max="2" width="7.5" style="21" customWidth="1"/>
    <col min="3" max="4" width="15" style="21" customWidth="1"/>
    <col min="5" max="5" width="18.6" style="21" customWidth="1"/>
    <col min="6" max="6" width="21.2" style="21" customWidth="1"/>
    <col min="7" max="7" width="9" style="26"/>
    <col min="8" max="15" width="5.1" style="295" customWidth="1"/>
    <col min="16" max="16" width="9.1" style="296" customWidth="1"/>
    <col min="17" max="17" width="9.5" style="297" customWidth="1"/>
    <col min="18" max="18" width="7.6" style="26" customWidth="1"/>
    <col min="19" max="19" width="9.7" style="26" customWidth="1"/>
    <col min="20" max="20" width="7.2" style="298" customWidth="1"/>
    <col min="21" max="21" width="7.6" style="26" customWidth="1"/>
    <col min="22" max="22" width="6.7" style="298" customWidth="1"/>
    <col min="23" max="23" width="8" style="26" customWidth="1"/>
    <col min="24" max="24" width="6.6" style="26" customWidth="1"/>
    <col min="25" max="25" width="7.9" style="26" customWidth="1"/>
    <col min="26" max="26" width="7.4" style="26" customWidth="1"/>
    <col min="27" max="27" width="8.1" style="26" customWidth="1"/>
    <col min="28" max="28" width="7.7" style="26" customWidth="1"/>
    <col min="29" max="31" width="7.9" style="26" customWidth="1"/>
    <col min="32" max="32" width="7.5" style="26" customWidth="1"/>
    <col min="33" max="33" width="7.9" style="26" customWidth="1"/>
    <col min="34" max="34" width="8.4" style="26" customWidth="1"/>
    <col min="35" max="35" width="8.2" style="26" customWidth="1"/>
    <col min="36" max="36" width="8.4" style="26" customWidth="1"/>
    <col min="37" max="37" width="8.2" style="26" customWidth="1"/>
    <col min="38" max="39" width="8.4" style="26" customWidth="1"/>
    <col min="40" max="41" width="8.2" style="26" customWidth="1"/>
    <col min="42" max="42" width="9" style="26"/>
    <col min="43" max="43" width="8" style="26" customWidth="1"/>
    <col min="44" max="45" width="7.7" style="26" customWidth="1"/>
    <col min="46" max="46" width="7.9" style="26" customWidth="1"/>
    <col min="47" max="47" width="7.7" style="299" customWidth="1"/>
    <col min="48" max="48" width="27.9" style="26" customWidth="1"/>
    <col min="49" max="49" width="28.9" style="26" customWidth="1"/>
    <col min="50" max="50" width="8.7" style="26" customWidth="1"/>
    <col min="51" max="16384" width="9" style="26"/>
  </cols>
  <sheetData>
    <row r="1" s="293" customFormat="1" ht="105" customHeight="1" spans="1:49">
      <c r="A1" s="27" t="s">
        <v>66</v>
      </c>
      <c r="B1" s="27" t="s">
        <v>67</v>
      </c>
      <c r="C1" s="27" t="s">
        <v>68</v>
      </c>
      <c r="D1" s="27" t="s">
        <v>69</v>
      </c>
      <c r="E1" s="28" t="s">
        <v>70</v>
      </c>
      <c r="F1" s="28" t="s">
        <v>71</v>
      </c>
      <c r="G1" s="29" t="s">
        <v>72</v>
      </c>
      <c r="H1" s="300" t="s">
        <v>1199</v>
      </c>
      <c r="I1" s="305" t="s">
        <v>1200</v>
      </c>
      <c r="J1" s="300" t="s">
        <v>1201</v>
      </c>
      <c r="K1" s="300" t="s">
        <v>1202</v>
      </c>
      <c r="L1" s="300" t="s">
        <v>1203</v>
      </c>
      <c r="M1" s="300" t="s">
        <v>1204</v>
      </c>
      <c r="N1" s="300" t="s">
        <v>1205</v>
      </c>
      <c r="O1" s="300" t="s">
        <v>1206</v>
      </c>
      <c r="P1" s="306" t="s">
        <v>1207</v>
      </c>
      <c r="Q1" s="314" t="s">
        <v>1208</v>
      </c>
      <c r="R1" s="315" t="s">
        <v>1209</v>
      </c>
      <c r="S1" s="315" t="s">
        <v>1210</v>
      </c>
      <c r="T1" s="315" t="s">
        <v>1211</v>
      </c>
      <c r="U1" s="315" t="s">
        <v>1212</v>
      </c>
      <c r="V1" s="315" t="s">
        <v>1213</v>
      </c>
      <c r="W1" s="315" t="s">
        <v>1214</v>
      </c>
      <c r="X1" s="315" t="s">
        <v>1215</v>
      </c>
      <c r="Y1" s="315" t="s">
        <v>1216</v>
      </c>
      <c r="Z1" s="315" t="s">
        <v>1217</v>
      </c>
      <c r="AA1" s="315" t="s">
        <v>1218</v>
      </c>
      <c r="AB1" s="315" t="s">
        <v>1219</v>
      </c>
      <c r="AC1" s="315" t="s">
        <v>1220</v>
      </c>
      <c r="AD1" s="315" t="s">
        <v>1221</v>
      </c>
      <c r="AE1" s="315" t="s">
        <v>1222</v>
      </c>
      <c r="AF1" s="315" t="s">
        <v>1223</v>
      </c>
      <c r="AG1" s="315" t="s">
        <v>1224</v>
      </c>
      <c r="AH1" s="315" t="s">
        <v>1225</v>
      </c>
      <c r="AI1" s="314" t="s">
        <v>1226</v>
      </c>
      <c r="AJ1" s="314" t="s">
        <v>1227</v>
      </c>
      <c r="AK1" s="314" t="s">
        <v>1228</v>
      </c>
      <c r="AL1" s="314" t="s">
        <v>1229</v>
      </c>
      <c r="AM1" s="315" t="s">
        <v>1230</v>
      </c>
      <c r="AN1" s="315" t="s">
        <v>1231</v>
      </c>
      <c r="AO1" s="315" t="s">
        <v>1232</v>
      </c>
      <c r="AP1" s="315" t="s">
        <v>1233</v>
      </c>
      <c r="AQ1" s="315" t="s">
        <v>1234</v>
      </c>
      <c r="AR1" s="315" t="s">
        <v>1235</v>
      </c>
      <c r="AS1" s="315" t="s">
        <v>1236</v>
      </c>
      <c r="AT1" s="315" t="s">
        <v>1237</v>
      </c>
      <c r="AU1" s="315" t="s">
        <v>1238</v>
      </c>
      <c r="AV1" s="315" t="s">
        <v>1239</v>
      </c>
      <c r="AW1" s="314" t="s">
        <v>1240</v>
      </c>
    </row>
    <row r="2" s="1" customFormat="1" ht="28.8" customHeight="1" spans="1:49">
      <c r="A2" s="27"/>
      <c r="B2" s="27"/>
      <c r="C2" s="27"/>
      <c r="D2" s="27"/>
      <c r="E2" s="48"/>
      <c r="F2" s="48"/>
      <c r="G2" s="33"/>
      <c r="H2" s="300"/>
      <c r="I2" s="300"/>
      <c r="J2" s="300"/>
      <c r="K2" s="300"/>
      <c r="L2" s="300"/>
      <c r="M2" s="300"/>
      <c r="N2" s="300"/>
      <c r="O2" s="300"/>
      <c r="P2" s="307" t="s">
        <v>1241</v>
      </c>
      <c r="Q2" s="245" t="s">
        <v>1242</v>
      </c>
      <c r="R2" s="230" t="s">
        <v>1243</v>
      </c>
      <c r="S2" s="230" t="s">
        <v>1244</v>
      </c>
      <c r="T2" s="230" t="s">
        <v>1245</v>
      </c>
      <c r="U2" s="230" t="s">
        <v>1246</v>
      </c>
      <c r="V2" s="230" t="s">
        <v>1247</v>
      </c>
      <c r="W2" s="230" t="s">
        <v>1248</v>
      </c>
      <c r="X2" s="230" t="s">
        <v>1249</v>
      </c>
      <c r="Y2" s="230" t="s">
        <v>1250</v>
      </c>
      <c r="Z2" s="230" t="s">
        <v>1251</v>
      </c>
      <c r="AA2" s="230" t="s">
        <v>1252</v>
      </c>
      <c r="AB2" s="230" t="s">
        <v>1253</v>
      </c>
      <c r="AC2" s="230" t="s">
        <v>1254</v>
      </c>
      <c r="AD2" s="230" t="s">
        <v>1255</v>
      </c>
      <c r="AE2" s="230" t="s">
        <v>1256</v>
      </c>
      <c r="AF2" s="230" t="s">
        <v>1257</v>
      </c>
      <c r="AG2" s="230" t="s">
        <v>1258</v>
      </c>
      <c r="AH2" s="230" t="s">
        <v>1259</v>
      </c>
      <c r="AI2" s="245" t="s">
        <v>1260</v>
      </c>
      <c r="AJ2" s="245" t="s">
        <v>1261</v>
      </c>
      <c r="AK2" s="245" t="s">
        <v>1262</v>
      </c>
      <c r="AL2" s="245" t="s">
        <v>1263</v>
      </c>
      <c r="AM2" s="230" t="s">
        <v>1264</v>
      </c>
      <c r="AN2" s="230" t="s">
        <v>1265</v>
      </c>
      <c r="AO2" s="230" t="s">
        <v>1266</v>
      </c>
      <c r="AP2" s="230" t="s">
        <v>1267</v>
      </c>
      <c r="AQ2" s="230" t="s">
        <v>1268</v>
      </c>
      <c r="AR2" s="230" t="s">
        <v>1269</v>
      </c>
      <c r="AS2" s="230" t="s">
        <v>1270</v>
      </c>
      <c r="AT2" s="230" t="s">
        <v>1271</v>
      </c>
      <c r="AU2" s="230" t="s">
        <v>1272</v>
      </c>
      <c r="AV2" s="230" t="s">
        <v>1273</v>
      </c>
      <c r="AW2" s="245" t="s">
        <v>1274</v>
      </c>
    </row>
    <row r="3" s="293" customFormat="1" ht="25.2" customHeight="1" spans="1:49">
      <c r="A3" s="27"/>
      <c r="B3" s="27"/>
      <c r="C3" s="27"/>
      <c r="D3" s="27"/>
      <c r="E3" s="31"/>
      <c r="F3" s="31"/>
      <c r="G3" s="33" t="s">
        <v>97</v>
      </c>
      <c r="H3" s="300"/>
      <c r="I3" s="300"/>
      <c r="J3" s="300"/>
      <c r="K3" s="300"/>
      <c r="L3" s="300"/>
      <c r="M3" s="300"/>
      <c r="N3" s="300"/>
      <c r="O3" s="300"/>
      <c r="P3" s="300"/>
      <c r="Q3" s="316">
        <v>0.0001</v>
      </c>
      <c r="R3" s="95">
        <v>0.01</v>
      </c>
      <c r="S3" s="316">
        <v>0.0001</v>
      </c>
      <c r="T3" s="95">
        <v>1</v>
      </c>
      <c r="U3" s="316">
        <v>0.0001</v>
      </c>
      <c r="V3" s="95">
        <v>1</v>
      </c>
      <c r="W3" s="316">
        <v>0.0001</v>
      </c>
      <c r="X3" s="95">
        <v>1</v>
      </c>
      <c r="Y3" s="316">
        <v>0.0001</v>
      </c>
      <c r="Z3" s="95">
        <v>1</v>
      </c>
      <c r="AA3" s="95">
        <v>1</v>
      </c>
      <c r="AB3" s="95">
        <v>1</v>
      </c>
      <c r="AC3" s="95">
        <v>1</v>
      </c>
      <c r="AD3" s="95">
        <v>1</v>
      </c>
      <c r="AE3" s="95">
        <v>1</v>
      </c>
      <c r="AF3" s="95">
        <v>1</v>
      </c>
      <c r="AG3" s="95">
        <v>1</v>
      </c>
      <c r="AH3" s="95">
        <v>1</v>
      </c>
      <c r="AI3" s="323">
        <v>0.01</v>
      </c>
      <c r="AJ3" s="323">
        <v>10</v>
      </c>
      <c r="AK3" s="323">
        <v>0.01</v>
      </c>
      <c r="AL3" s="323">
        <v>0.01</v>
      </c>
      <c r="AM3" s="95">
        <v>1</v>
      </c>
      <c r="AN3" s="95">
        <v>1</v>
      </c>
      <c r="AO3" s="95">
        <v>1</v>
      </c>
      <c r="AP3" s="95">
        <v>1</v>
      </c>
      <c r="AQ3" s="95">
        <v>1</v>
      </c>
      <c r="AR3" s="95">
        <v>1</v>
      </c>
      <c r="AS3" s="95">
        <v>0.01</v>
      </c>
      <c r="AT3" s="95">
        <v>10</v>
      </c>
      <c r="AU3" s="95"/>
      <c r="AV3" s="95">
        <v>1</v>
      </c>
      <c r="AW3" s="323">
        <v>0.01</v>
      </c>
    </row>
    <row r="4" ht="35.4" customHeight="1" spans="1:49">
      <c r="A4" s="27">
        <f>启动参数!A4</f>
        <v>608</v>
      </c>
      <c r="B4" s="27"/>
      <c r="C4" s="27"/>
      <c r="D4" s="27"/>
      <c r="E4" s="31" t="s">
        <v>98</v>
      </c>
      <c r="F4" s="31" t="s">
        <v>98</v>
      </c>
      <c r="G4" s="33" t="s">
        <v>99</v>
      </c>
      <c r="H4" s="301"/>
      <c r="I4" s="301"/>
      <c r="J4" s="301"/>
      <c r="K4" s="301"/>
      <c r="L4" s="301"/>
      <c r="M4" s="301"/>
      <c r="N4" s="301"/>
      <c r="O4" s="301"/>
      <c r="P4" s="308"/>
      <c r="Q4" s="316"/>
      <c r="R4" s="95" t="s">
        <v>986</v>
      </c>
      <c r="S4" s="316"/>
      <c r="T4" s="95" t="s">
        <v>986</v>
      </c>
      <c r="U4" s="316"/>
      <c r="V4" s="95" t="s">
        <v>986</v>
      </c>
      <c r="W4" s="316"/>
      <c r="X4" s="95" t="s">
        <v>986</v>
      </c>
      <c r="Y4" s="316"/>
      <c r="Z4" s="95" t="s">
        <v>986</v>
      </c>
      <c r="AA4" s="95" t="s">
        <v>986</v>
      </c>
      <c r="AB4" s="95" t="s">
        <v>986</v>
      </c>
      <c r="AC4" s="95" t="s">
        <v>986</v>
      </c>
      <c r="AD4" s="95" t="s">
        <v>986</v>
      </c>
      <c r="AE4" s="95" t="s">
        <v>986</v>
      </c>
      <c r="AF4" s="95" t="s">
        <v>986</v>
      </c>
      <c r="AG4" s="95" t="s">
        <v>986</v>
      </c>
      <c r="AH4" s="95" t="s">
        <v>986</v>
      </c>
      <c r="AI4" s="323" t="s">
        <v>1275</v>
      </c>
      <c r="AJ4" s="323" t="s">
        <v>609</v>
      </c>
      <c r="AK4" s="323" t="s">
        <v>1276</v>
      </c>
      <c r="AL4" s="323" t="s">
        <v>1275</v>
      </c>
      <c r="AM4" s="95" t="s">
        <v>986</v>
      </c>
      <c r="AN4" s="95" t="s">
        <v>986</v>
      </c>
      <c r="AO4" s="95" t="s">
        <v>986</v>
      </c>
      <c r="AP4" s="95" t="s">
        <v>986</v>
      </c>
      <c r="AQ4" s="95" t="s">
        <v>986</v>
      </c>
      <c r="AR4" s="95" t="s">
        <v>986</v>
      </c>
      <c r="AS4" s="95" t="s">
        <v>986</v>
      </c>
      <c r="AT4" s="95" t="s">
        <v>609</v>
      </c>
      <c r="AU4" s="95"/>
      <c r="AV4" s="324" t="s">
        <v>1058</v>
      </c>
      <c r="AW4" s="323" t="s">
        <v>1275</v>
      </c>
    </row>
    <row r="5" s="2" customFormat="1" ht="17.5" spans="1:49">
      <c r="A5" s="34"/>
      <c r="B5" s="35"/>
      <c r="C5" s="34"/>
      <c r="D5" s="36"/>
      <c r="E5" s="37"/>
      <c r="F5" s="37"/>
      <c r="H5" s="302">
        <v>1</v>
      </c>
      <c r="I5" s="302">
        <f>J6+K6*2+L6*4+1</f>
        <v>4</v>
      </c>
      <c r="J5" s="302">
        <v>1</v>
      </c>
      <c r="K5" s="302">
        <v>1</v>
      </c>
      <c r="L5" s="302"/>
      <c r="M5" s="302"/>
      <c r="N5" s="302"/>
      <c r="O5" s="302"/>
      <c r="P5" s="309">
        <f t="shared" ref="P5:P10" si="0">H5+J5*2+K5*4+L5*8+M5*256+N5*512+O5*1024</f>
        <v>7</v>
      </c>
      <c r="Q5" s="148"/>
      <c r="R5" s="148"/>
      <c r="S5" s="148"/>
      <c r="T5" s="148"/>
      <c r="U5" s="148"/>
      <c r="V5" s="317"/>
      <c r="W5" s="222"/>
      <c r="X5" s="222"/>
      <c r="Y5" s="222"/>
      <c r="Z5" s="148"/>
      <c r="AA5" s="222"/>
      <c r="AB5" s="222"/>
      <c r="AC5" s="222">
        <v>103</v>
      </c>
      <c r="AD5" s="222">
        <v>107</v>
      </c>
      <c r="AE5" s="222">
        <v>97</v>
      </c>
      <c r="AF5" s="222">
        <v>93</v>
      </c>
      <c r="AG5" s="222"/>
      <c r="AH5" s="222"/>
      <c r="AI5" s="222">
        <v>60</v>
      </c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</row>
    <row r="6" customFormat="1" ht="17.5" spans="1:50">
      <c r="A6" s="31">
        <f>A4</f>
        <v>608</v>
      </c>
      <c r="B6" s="40" t="s">
        <v>109</v>
      </c>
      <c r="C6" s="31" t="s">
        <v>110</v>
      </c>
      <c r="D6" s="41" t="s">
        <v>109</v>
      </c>
      <c r="E6" s="42" t="s">
        <v>111</v>
      </c>
      <c r="F6" s="42" t="s">
        <v>112</v>
      </c>
      <c r="G6" s="19"/>
      <c r="H6" s="195">
        <v>1</v>
      </c>
      <c r="I6" s="195">
        <f>J6+K6*2+L6*4+1</f>
        <v>4</v>
      </c>
      <c r="J6" s="195">
        <v>1</v>
      </c>
      <c r="K6" s="195">
        <v>1</v>
      </c>
      <c r="L6" s="195">
        <v>0</v>
      </c>
      <c r="M6" s="195">
        <v>0</v>
      </c>
      <c r="N6" s="195">
        <v>0</v>
      </c>
      <c r="O6" s="195">
        <v>0</v>
      </c>
      <c r="P6" s="308">
        <f t="shared" si="0"/>
        <v>7</v>
      </c>
      <c r="Q6" s="234">
        <v>1</v>
      </c>
      <c r="R6" s="234">
        <v>100</v>
      </c>
      <c r="S6" s="234">
        <v>1</v>
      </c>
      <c r="T6" s="234">
        <v>50</v>
      </c>
      <c r="U6" s="234">
        <v>1</v>
      </c>
      <c r="V6" s="318" t="s">
        <v>1197</v>
      </c>
      <c r="W6" s="223">
        <v>1</v>
      </c>
      <c r="X6" s="223">
        <v>50</v>
      </c>
      <c r="Y6" s="223">
        <v>0.9</v>
      </c>
      <c r="Z6" s="234">
        <v>100</v>
      </c>
      <c r="AA6" s="223">
        <v>0</v>
      </c>
      <c r="AB6" s="223">
        <v>0</v>
      </c>
      <c r="AC6" s="223">
        <v>103</v>
      </c>
      <c r="AD6" s="223">
        <v>107</v>
      </c>
      <c r="AE6" s="223">
        <v>97</v>
      </c>
      <c r="AF6" s="223">
        <v>93</v>
      </c>
      <c r="AG6" s="223">
        <v>0</v>
      </c>
      <c r="AH6" s="223">
        <v>0</v>
      </c>
      <c r="AI6" s="223">
        <v>60</v>
      </c>
      <c r="AJ6" s="223">
        <v>0</v>
      </c>
      <c r="AK6" s="223">
        <v>0</v>
      </c>
      <c r="AL6" s="223">
        <v>0</v>
      </c>
      <c r="AM6" s="223">
        <v>10</v>
      </c>
      <c r="AN6" s="223">
        <v>0</v>
      </c>
      <c r="AO6" s="223">
        <v>0</v>
      </c>
      <c r="AP6" s="223">
        <v>0</v>
      </c>
      <c r="AQ6" s="223">
        <v>0</v>
      </c>
      <c r="AR6" s="223">
        <v>0</v>
      </c>
      <c r="AS6" s="223">
        <v>0</v>
      </c>
      <c r="AT6" s="223">
        <v>0</v>
      </c>
      <c r="AU6" s="223">
        <v>2</v>
      </c>
      <c r="AV6" s="223">
        <v>10</v>
      </c>
      <c r="AW6" s="223">
        <v>43.6</v>
      </c>
      <c r="AX6" s="26"/>
    </row>
    <row r="7" s="2" customFormat="1" ht="17.5" spans="1:49">
      <c r="A7" s="34"/>
      <c r="B7" s="35"/>
      <c r="C7" s="34"/>
      <c r="D7" s="36"/>
      <c r="E7" s="37"/>
      <c r="F7" s="37"/>
      <c r="H7" s="302">
        <v>0</v>
      </c>
      <c r="I7" s="302">
        <f>J8+K8*2+L8*4+1</f>
        <v>4</v>
      </c>
      <c r="J7" s="302">
        <v>1</v>
      </c>
      <c r="K7" s="302">
        <v>1</v>
      </c>
      <c r="L7" s="302"/>
      <c r="M7" s="302"/>
      <c r="N7" s="302"/>
      <c r="O7" s="302"/>
      <c r="P7" s="309">
        <f t="shared" si="0"/>
        <v>6</v>
      </c>
      <c r="Q7" s="148"/>
      <c r="R7" s="148"/>
      <c r="S7" s="148"/>
      <c r="T7" s="148"/>
      <c r="U7" s="148"/>
      <c r="V7" s="317"/>
      <c r="W7" s="222"/>
      <c r="X7" s="222"/>
      <c r="Y7" s="222"/>
      <c r="Z7" s="148"/>
      <c r="AA7" s="222"/>
      <c r="AB7" s="222"/>
      <c r="AC7" s="222"/>
      <c r="AD7" s="222">
        <v>104</v>
      </c>
      <c r="AE7" s="222">
        <v>0</v>
      </c>
      <c r="AF7" s="222">
        <v>96</v>
      </c>
      <c r="AG7" s="222"/>
      <c r="AH7" s="222"/>
      <c r="AI7" s="222">
        <v>60</v>
      </c>
      <c r="AJ7" s="222"/>
      <c r="AK7" s="222"/>
      <c r="AL7" s="222"/>
      <c r="AM7" s="222"/>
      <c r="AN7" s="222"/>
      <c r="AO7" s="222"/>
      <c r="AP7" s="222"/>
      <c r="AQ7" s="222"/>
      <c r="AR7" s="222"/>
      <c r="AS7" s="222"/>
      <c r="AT7" s="222"/>
      <c r="AU7" s="222"/>
      <c r="AV7" s="222"/>
      <c r="AW7" s="222"/>
    </row>
    <row r="8" customFormat="1" ht="17.5" spans="1:50">
      <c r="A8" s="31">
        <f>A4</f>
        <v>608</v>
      </c>
      <c r="B8" s="40" t="s">
        <v>109</v>
      </c>
      <c r="C8" s="31" t="s">
        <v>110</v>
      </c>
      <c r="D8" s="41" t="s">
        <v>120</v>
      </c>
      <c r="E8" s="42" t="s">
        <v>121</v>
      </c>
      <c r="F8" s="44" t="s">
        <v>621</v>
      </c>
      <c r="G8" s="19"/>
      <c r="H8" s="195">
        <v>0</v>
      </c>
      <c r="I8" s="195">
        <f>J8+K8*2+L8*4+1</f>
        <v>4</v>
      </c>
      <c r="J8" s="195">
        <v>1</v>
      </c>
      <c r="K8" s="195">
        <v>1</v>
      </c>
      <c r="L8" s="195">
        <v>0</v>
      </c>
      <c r="M8" s="195">
        <v>0</v>
      </c>
      <c r="N8" s="195">
        <v>0</v>
      </c>
      <c r="O8" s="195">
        <v>0</v>
      </c>
      <c r="P8" s="195">
        <f t="shared" si="0"/>
        <v>6</v>
      </c>
      <c r="Q8" s="234">
        <v>1</v>
      </c>
      <c r="R8" s="234">
        <v>100</v>
      </c>
      <c r="S8" s="234">
        <v>1</v>
      </c>
      <c r="T8" s="234">
        <v>50</v>
      </c>
      <c r="U8" s="234">
        <v>1</v>
      </c>
      <c r="V8" s="234">
        <v>50</v>
      </c>
      <c r="W8" s="223">
        <v>1</v>
      </c>
      <c r="X8" s="223">
        <v>50</v>
      </c>
      <c r="Y8" s="223">
        <v>0.9</v>
      </c>
      <c r="Z8" s="234">
        <v>100</v>
      </c>
      <c r="AA8" s="223">
        <v>0</v>
      </c>
      <c r="AB8" s="223">
        <v>0</v>
      </c>
      <c r="AC8" s="223">
        <v>104</v>
      </c>
      <c r="AD8" s="223">
        <v>104</v>
      </c>
      <c r="AE8" s="223">
        <v>0</v>
      </c>
      <c r="AF8" s="223">
        <v>96</v>
      </c>
      <c r="AG8" s="223">
        <v>0</v>
      </c>
      <c r="AH8" s="223">
        <v>0</v>
      </c>
      <c r="AI8" s="223">
        <v>60</v>
      </c>
      <c r="AJ8" s="223">
        <v>0</v>
      </c>
      <c r="AK8" s="223">
        <v>0</v>
      </c>
      <c r="AL8" s="223">
        <v>0</v>
      </c>
      <c r="AM8" s="223">
        <v>10</v>
      </c>
      <c r="AN8" s="223">
        <v>0</v>
      </c>
      <c r="AO8" s="223">
        <v>0</v>
      </c>
      <c r="AP8" s="223">
        <v>0</v>
      </c>
      <c r="AQ8" s="223">
        <v>0</v>
      </c>
      <c r="AR8" s="223">
        <v>0</v>
      </c>
      <c r="AS8" s="223">
        <v>0</v>
      </c>
      <c r="AT8" s="223">
        <v>0</v>
      </c>
      <c r="AU8" s="223">
        <v>2</v>
      </c>
      <c r="AV8" s="223">
        <v>1</v>
      </c>
      <c r="AW8" s="223">
        <v>43.6</v>
      </c>
      <c r="AX8" s="26"/>
    </row>
    <row r="9" s="2" customFormat="1" ht="17.5" spans="1:49">
      <c r="A9" s="34"/>
      <c r="B9" s="35"/>
      <c r="C9" s="34"/>
      <c r="D9" s="36"/>
      <c r="E9" s="37"/>
      <c r="F9" s="37"/>
      <c r="H9" s="302">
        <v>1</v>
      </c>
      <c r="I9" s="302">
        <f>J10+K10*2+L10*4+1</f>
        <v>4</v>
      </c>
      <c r="J9" s="302">
        <v>1</v>
      </c>
      <c r="K9" s="302">
        <v>1</v>
      </c>
      <c r="L9" s="302"/>
      <c r="M9" s="148"/>
      <c r="N9" s="148"/>
      <c r="O9" s="148">
        <v>0</v>
      </c>
      <c r="P9" s="309">
        <f t="shared" si="0"/>
        <v>7</v>
      </c>
      <c r="Q9" s="148"/>
      <c r="R9" s="148"/>
      <c r="S9" s="148"/>
      <c r="T9" s="148"/>
      <c r="U9" s="148"/>
      <c r="V9" s="148"/>
      <c r="W9" s="222"/>
      <c r="X9" s="222"/>
      <c r="Y9" s="222"/>
      <c r="Z9" s="148"/>
      <c r="AA9" s="222"/>
      <c r="AB9" s="222"/>
      <c r="AC9" s="222"/>
      <c r="AD9" s="222"/>
      <c r="AE9" s="222"/>
      <c r="AF9" s="222"/>
      <c r="AG9" s="222"/>
      <c r="AH9" s="222"/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</row>
    <row r="10" customFormat="1" ht="17.5" spans="1:50">
      <c r="A10" s="31">
        <f t="shared" ref="A10:A14" si="1">A4</f>
        <v>608</v>
      </c>
      <c r="B10" s="40" t="s">
        <v>109</v>
      </c>
      <c r="C10" s="31" t="s">
        <v>110</v>
      </c>
      <c r="D10" s="41" t="s">
        <v>126</v>
      </c>
      <c r="E10" s="42" t="s">
        <v>127</v>
      </c>
      <c r="F10" s="42" t="s">
        <v>128</v>
      </c>
      <c r="G10" s="19"/>
      <c r="H10" s="195">
        <v>1</v>
      </c>
      <c r="I10" s="195">
        <f>J10+K10*2+L10*4+1</f>
        <v>4</v>
      </c>
      <c r="J10" s="195">
        <v>1</v>
      </c>
      <c r="K10" s="195">
        <v>1</v>
      </c>
      <c r="L10" s="195">
        <v>0</v>
      </c>
      <c r="M10" s="195">
        <v>0</v>
      </c>
      <c r="N10" s="195">
        <v>0</v>
      </c>
      <c r="O10" s="195">
        <v>0</v>
      </c>
      <c r="P10" s="195">
        <f t="shared" si="0"/>
        <v>7</v>
      </c>
      <c r="Q10" s="234">
        <v>1</v>
      </c>
      <c r="R10" s="234">
        <v>100</v>
      </c>
      <c r="S10" s="234">
        <v>1</v>
      </c>
      <c r="T10" s="234">
        <v>50</v>
      </c>
      <c r="U10" s="234">
        <v>1</v>
      </c>
      <c r="V10" s="318">
        <v>50</v>
      </c>
      <c r="W10" s="223">
        <v>1</v>
      </c>
      <c r="X10" s="223">
        <v>50</v>
      </c>
      <c r="Y10" s="223">
        <v>0.9</v>
      </c>
      <c r="Z10" s="234">
        <v>100</v>
      </c>
      <c r="AA10" s="223">
        <v>0</v>
      </c>
      <c r="AB10" s="223">
        <v>0</v>
      </c>
      <c r="AC10" s="223">
        <v>104</v>
      </c>
      <c r="AD10" s="223">
        <v>112</v>
      </c>
      <c r="AE10" s="223">
        <v>95</v>
      </c>
      <c r="AF10" s="223">
        <v>90</v>
      </c>
      <c r="AG10" s="223">
        <v>0</v>
      </c>
      <c r="AH10" s="223">
        <v>0</v>
      </c>
      <c r="AI10" s="223">
        <v>44</v>
      </c>
      <c r="AJ10" s="223">
        <v>0</v>
      </c>
      <c r="AK10" s="223">
        <v>0</v>
      </c>
      <c r="AL10" s="223">
        <v>0</v>
      </c>
      <c r="AM10" s="223">
        <v>10</v>
      </c>
      <c r="AN10" s="223">
        <v>0</v>
      </c>
      <c r="AO10" s="223">
        <v>0</v>
      </c>
      <c r="AP10" s="223">
        <v>0</v>
      </c>
      <c r="AQ10" s="223">
        <v>0</v>
      </c>
      <c r="AR10" s="223">
        <v>0</v>
      </c>
      <c r="AS10" s="223">
        <v>0</v>
      </c>
      <c r="AT10" s="223">
        <v>0</v>
      </c>
      <c r="AU10" s="223">
        <v>2</v>
      </c>
      <c r="AV10" s="223">
        <v>1</v>
      </c>
      <c r="AW10" s="223">
        <v>43.6</v>
      </c>
      <c r="AX10" s="26"/>
    </row>
    <row r="11" s="3" customFormat="1" ht="17.5" spans="1:50">
      <c r="A11" s="45"/>
      <c r="B11" s="35"/>
      <c r="C11" s="34"/>
      <c r="D11" s="36"/>
      <c r="E11" s="37"/>
      <c r="F11" s="37"/>
      <c r="G11" s="2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317"/>
      <c r="W11" s="222"/>
      <c r="X11" s="222"/>
      <c r="Y11" s="222"/>
      <c r="Z11" s="148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"/>
    </row>
    <row r="12" customFormat="1" ht="17.5" spans="1:50">
      <c r="A12" s="48">
        <f t="shared" si="1"/>
        <v>608</v>
      </c>
      <c r="B12" s="40"/>
      <c r="C12" s="31" t="s">
        <v>110</v>
      </c>
      <c r="D12" s="41" t="s">
        <v>129</v>
      </c>
      <c r="E12" s="42" t="s">
        <v>130</v>
      </c>
      <c r="F12" s="42" t="s">
        <v>131</v>
      </c>
      <c r="G12" s="19"/>
      <c r="H12" s="195"/>
      <c r="I12" s="195"/>
      <c r="J12" s="195"/>
      <c r="K12" s="195"/>
      <c r="L12" s="195"/>
      <c r="M12" s="195"/>
      <c r="N12" s="195"/>
      <c r="O12" s="195"/>
      <c r="P12" s="195"/>
      <c r="Q12" s="234"/>
      <c r="R12" s="234"/>
      <c r="S12" s="234"/>
      <c r="T12" s="234"/>
      <c r="U12" s="234"/>
      <c r="V12" s="318"/>
      <c r="W12" s="223"/>
      <c r="X12" s="223"/>
      <c r="Y12" s="223"/>
      <c r="Z12" s="234"/>
      <c r="AA12" s="223"/>
      <c r="AB12" s="223"/>
      <c r="AC12" s="223"/>
      <c r="AD12" s="223"/>
      <c r="AE12" s="223"/>
      <c r="AF12" s="223"/>
      <c r="AG12" s="223"/>
      <c r="AH12" s="223"/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  <c r="AS12" s="223"/>
      <c r="AT12" s="223"/>
      <c r="AU12" s="223"/>
      <c r="AV12" s="223"/>
      <c r="AW12" s="223"/>
      <c r="AX12" s="26"/>
    </row>
    <row r="13" s="3" customFormat="1" ht="17.5" spans="1:50">
      <c r="A13" s="45"/>
      <c r="B13" s="35"/>
      <c r="C13" s="34"/>
      <c r="D13" s="36"/>
      <c r="E13" s="37"/>
      <c r="F13" s="37"/>
      <c r="G13" s="2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317"/>
      <c r="W13" s="222"/>
      <c r="X13" s="222"/>
      <c r="Y13" s="222"/>
      <c r="Z13" s="148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  <c r="AW13" s="222"/>
      <c r="AX13" s="2"/>
    </row>
    <row r="14" customFormat="1" ht="17.5" spans="1:50">
      <c r="A14" s="48">
        <f t="shared" si="1"/>
        <v>608</v>
      </c>
      <c r="B14" s="40"/>
      <c r="C14" s="31" t="s">
        <v>110</v>
      </c>
      <c r="D14" s="41" t="s">
        <v>132</v>
      </c>
      <c r="E14" s="42" t="s">
        <v>133</v>
      </c>
      <c r="F14" s="42" t="s">
        <v>134</v>
      </c>
      <c r="G14" s="19"/>
      <c r="H14" s="195"/>
      <c r="I14" s="195"/>
      <c r="J14" s="195"/>
      <c r="K14" s="195"/>
      <c r="L14" s="195"/>
      <c r="M14" s="195"/>
      <c r="N14" s="195"/>
      <c r="O14" s="195"/>
      <c r="P14" s="195"/>
      <c r="Q14" s="234"/>
      <c r="R14" s="234"/>
      <c r="S14" s="234"/>
      <c r="T14" s="234"/>
      <c r="U14" s="234"/>
      <c r="V14" s="318"/>
      <c r="W14" s="223"/>
      <c r="X14" s="223"/>
      <c r="Y14" s="223"/>
      <c r="Z14" s="234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  <c r="AS14" s="223"/>
      <c r="AT14" s="223"/>
      <c r="AU14" s="223"/>
      <c r="AV14" s="223"/>
      <c r="AW14" s="223"/>
      <c r="AX14" s="26"/>
    </row>
    <row r="15" customFormat="1" ht="17.5" spans="1:50">
      <c r="A15" s="45"/>
      <c r="B15" s="35"/>
      <c r="C15" s="34"/>
      <c r="D15" s="36"/>
      <c r="E15" s="37"/>
      <c r="F15" s="37"/>
      <c r="G15" s="2"/>
      <c r="H15" s="302">
        <v>0</v>
      </c>
      <c r="I15" s="302"/>
      <c r="J15" s="302"/>
      <c r="K15" s="302"/>
      <c r="L15" s="302"/>
      <c r="M15" s="302"/>
      <c r="N15" s="302"/>
      <c r="O15" s="302"/>
      <c r="P15" s="309">
        <f>H15+J15*2+K15*4+L15*8+M15*256+N15*512+O15*1024</f>
        <v>0</v>
      </c>
      <c r="Q15" s="148"/>
      <c r="R15" s="148"/>
      <c r="S15" s="148"/>
      <c r="T15" s="148"/>
      <c r="U15" s="148"/>
      <c r="V15" s="317"/>
      <c r="W15" s="222"/>
      <c r="X15" s="222"/>
      <c r="Y15" s="222"/>
      <c r="Z15" s="148"/>
      <c r="AA15" s="222"/>
      <c r="AB15" s="222"/>
      <c r="AC15" s="222">
        <v>100</v>
      </c>
      <c r="AD15" s="222">
        <v>104</v>
      </c>
      <c r="AE15" s="222">
        <v>100</v>
      </c>
      <c r="AF15" s="222">
        <v>96</v>
      </c>
      <c r="AG15" s="222"/>
      <c r="AH15" s="222"/>
      <c r="AI15" s="222">
        <v>60</v>
      </c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6"/>
    </row>
    <row r="16" s="4" customFormat="1" ht="17.5" spans="1:50">
      <c r="A16" s="50">
        <f>A4</f>
        <v>608</v>
      </c>
      <c r="B16" s="51" t="s">
        <v>109</v>
      </c>
      <c r="C16" s="52" t="s">
        <v>110</v>
      </c>
      <c r="D16" s="53" t="s">
        <v>135</v>
      </c>
      <c r="E16" s="54" t="s">
        <v>136</v>
      </c>
      <c r="F16" s="54" t="s">
        <v>137</v>
      </c>
      <c r="G16" s="303"/>
      <c r="H16" s="304">
        <v>0</v>
      </c>
      <c r="I16" s="237">
        <f>J16+K16*2+L16*4+1</f>
        <v>1</v>
      </c>
      <c r="J16" s="304">
        <v>0</v>
      </c>
      <c r="K16" s="304">
        <v>0</v>
      </c>
      <c r="L16" s="304">
        <v>0</v>
      </c>
      <c r="M16" s="304">
        <v>0</v>
      </c>
      <c r="N16" s="304">
        <v>0</v>
      </c>
      <c r="O16" s="304">
        <v>0</v>
      </c>
      <c r="P16" s="304">
        <f t="shared" ref="P16:P17" si="2">H16+J16*2+K16*4+L16*8+M16*256+N16*512+O16*1024</f>
        <v>0</v>
      </c>
      <c r="Q16" s="304">
        <v>1</v>
      </c>
      <c r="R16" s="304">
        <v>100</v>
      </c>
      <c r="S16" s="304">
        <v>1</v>
      </c>
      <c r="T16" s="304">
        <v>50</v>
      </c>
      <c r="U16" s="304">
        <v>1</v>
      </c>
      <c r="V16" s="319" t="s">
        <v>1197</v>
      </c>
      <c r="W16" s="224">
        <v>1</v>
      </c>
      <c r="X16" s="224">
        <v>50</v>
      </c>
      <c r="Y16" s="224">
        <v>0.9</v>
      </c>
      <c r="Z16" s="304">
        <v>100</v>
      </c>
      <c r="AA16" s="224">
        <v>0</v>
      </c>
      <c r="AB16" s="224">
        <v>0</v>
      </c>
      <c r="AC16" s="224">
        <v>100</v>
      </c>
      <c r="AD16" s="224">
        <v>104</v>
      </c>
      <c r="AE16" s="224">
        <v>100</v>
      </c>
      <c r="AF16" s="224">
        <v>96</v>
      </c>
      <c r="AG16" s="224">
        <v>0</v>
      </c>
      <c r="AH16" s="224">
        <v>0</v>
      </c>
      <c r="AI16" s="224">
        <v>60</v>
      </c>
      <c r="AJ16" s="224">
        <v>0</v>
      </c>
      <c r="AK16" s="224">
        <v>0</v>
      </c>
      <c r="AL16" s="224">
        <v>0</v>
      </c>
      <c r="AM16" s="224">
        <v>10</v>
      </c>
      <c r="AN16" s="224">
        <v>0</v>
      </c>
      <c r="AO16" s="224">
        <v>0</v>
      </c>
      <c r="AP16" s="224">
        <v>0</v>
      </c>
      <c r="AQ16" s="224">
        <v>0</v>
      </c>
      <c r="AR16" s="224">
        <v>0</v>
      </c>
      <c r="AS16" s="224">
        <v>0</v>
      </c>
      <c r="AT16" s="224">
        <v>0</v>
      </c>
      <c r="AU16" s="224">
        <v>2</v>
      </c>
      <c r="AV16" s="224">
        <v>1</v>
      </c>
      <c r="AW16" s="224">
        <v>43.6</v>
      </c>
      <c r="AX16" s="303"/>
    </row>
    <row r="17" customFormat="1" ht="17.5" spans="1:50">
      <c r="A17" s="45"/>
      <c r="B17" s="35"/>
      <c r="C17" s="34"/>
      <c r="D17" s="36"/>
      <c r="E17" s="37"/>
      <c r="F17" s="37"/>
      <c r="G17" s="2"/>
      <c r="H17" s="302">
        <v>0</v>
      </c>
      <c r="I17" s="302"/>
      <c r="J17" s="302"/>
      <c r="K17" s="302"/>
      <c r="L17" s="302"/>
      <c r="M17" s="302"/>
      <c r="N17" s="302"/>
      <c r="O17" s="302"/>
      <c r="P17" s="309">
        <f t="shared" si="2"/>
        <v>0</v>
      </c>
      <c r="Q17" s="148"/>
      <c r="R17" s="148"/>
      <c r="S17" s="148"/>
      <c r="T17" s="148"/>
      <c r="U17" s="148"/>
      <c r="V17" s="317"/>
      <c r="W17" s="222"/>
      <c r="X17" s="222"/>
      <c r="Y17" s="222"/>
      <c r="Z17" s="148"/>
      <c r="AA17" s="222"/>
      <c r="AB17" s="222"/>
      <c r="AC17" s="222">
        <v>100</v>
      </c>
      <c r="AD17" s="222">
        <v>104</v>
      </c>
      <c r="AE17" s="222">
        <v>100</v>
      </c>
      <c r="AF17" s="222">
        <v>96</v>
      </c>
      <c r="AG17" s="222"/>
      <c r="AH17" s="222"/>
      <c r="AI17" s="222">
        <v>60</v>
      </c>
      <c r="AJ17" s="222"/>
      <c r="AK17" s="222"/>
      <c r="AL17" s="222"/>
      <c r="AM17" s="222"/>
      <c r="AN17" s="222"/>
      <c r="AO17" s="222"/>
      <c r="AP17" s="222"/>
      <c r="AQ17" s="222"/>
      <c r="AR17" s="222"/>
      <c r="AS17" s="222"/>
      <c r="AT17" s="222"/>
      <c r="AU17" s="222"/>
      <c r="AV17" s="222"/>
      <c r="AW17" s="222"/>
      <c r="AX17" s="26"/>
    </row>
    <row r="18" s="4" customFormat="1" ht="17.5" spans="1:50">
      <c r="A18" s="50">
        <f>A4</f>
        <v>608</v>
      </c>
      <c r="B18" s="51" t="s">
        <v>109</v>
      </c>
      <c r="C18" s="52" t="s">
        <v>110</v>
      </c>
      <c r="D18" s="53" t="s">
        <v>138</v>
      </c>
      <c r="E18" s="54" t="s">
        <v>139</v>
      </c>
      <c r="F18" s="54" t="s">
        <v>140</v>
      </c>
      <c r="G18" s="303"/>
      <c r="H18" s="304">
        <v>0</v>
      </c>
      <c r="I18" s="237">
        <f>J18+K18*2+L18*4+1</f>
        <v>1</v>
      </c>
      <c r="J18" s="304">
        <v>0</v>
      </c>
      <c r="K18" s="304">
        <v>0</v>
      </c>
      <c r="L18" s="304">
        <v>0</v>
      </c>
      <c r="M18" s="304">
        <v>0</v>
      </c>
      <c r="N18" s="304">
        <v>0</v>
      </c>
      <c r="O18" s="304">
        <v>0</v>
      </c>
      <c r="P18" s="304">
        <f t="shared" ref="P18" si="3">H18+J18*2+K18*4+L18*8+M18*256+N18*512+O18*1024</f>
        <v>0</v>
      </c>
      <c r="Q18" s="304">
        <v>1</v>
      </c>
      <c r="R18" s="304">
        <v>100</v>
      </c>
      <c r="S18" s="304">
        <v>1</v>
      </c>
      <c r="T18" s="304">
        <v>50</v>
      </c>
      <c r="U18" s="304">
        <v>1</v>
      </c>
      <c r="V18" s="319" t="s">
        <v>1197</v>
      </c>
      <c r="W18" s="224">
        <v>1</v>
      </c>
      <c r="X18" s="224">
        <v>50</v>
      </c>
      <c r="Y18" s="224">
        <v>0.9</v>
      </c>
      <c r="Z18" s="304">
        <v>100</v>
      </c>
      <c r="AA18" s="224">
        <v>0</v>
      </c>
      <c r="AB18" s="224">
        <v>0</v>
      </c>
      <c r="AC18" s="224">
        <v>100</v>
      </c>
      <c r="AD18" s="224">
        <v>104</v>
      </c>
      <c r="AE18" s="224">
        <v>100</v>
      </c>
      <c r="AF18" s="224">
        <v>96</v>
      </c>
      <c r="AG18" s="224">
        <v>0</v>
      </c>
      <c r="AH18" s="224">
        <v>0</v>
      </c>
      <c r="AI18" s="224">
        <v>60</v>
      </c>
      <c r="AJ18" s="224">
        <v>0</v>
      </c>
      <c r="AK18" s="224">
        <v>0</v>
      </c>
      <c r="AL18" s="224">
        <v>0</v>
      </c>
      <c r="AM18" s="224">
        <v>10</v>
      </c>
      <c r="AN18" s="224">
        <v>0</v>
      </c>
      <c r="AO18" s="224">
        <v>0</v>
      </c>
      <c r="AP18" s="224">
        <v>0</v>
      </c>
      <c r="AQ18" s="224">
        <v>0</v>
      </c>
      <c r="AR18" s="224">
        <v>0</v>
      </c>
      <c r="AS18" s="224">
        <v>0</v>
      </c>
      <c r="AT18" s="224">
        <v>0</v>
      </c>
      <c r="AU18" s="224">
        <v>2</v>
      </c>
      <c r="AV18" s="224">
        <v>1</v>
      </c>
      <c r="AW18" s="224">
        <v>43.6</v>
      </c>
      <c r="AX18" s="303"/>
    </row>
    <row r="19" s="2" customFormat="1" ht="17.5" spans="1:49">
      <c r="A19" s="34"/>
      <c r="B19" s="35"/>
      <c r="C19" s="34"/>
      <c r="D19" s="36"/>
      <c r="E19" s="37"/>
      <c r="F19" s="37"/>
      <c r="H19" s="302">
        <v>1</v>
      </c>
      <c r="I19" s="302">
        <f>J20+K20*2+L20*4+1</f>
        <v>4</v>
      </c>
      <c r="J19" s="302">
        <v>1</v>
      </c>
      <c r="K19" s="302">
        <v>1</v>
      </c>
      <c r="L19" s="302"/>
      <c r="M19" s="302"/>
      <c r="N19" s="302"/>
      <c r="O19" s="302"/>
      <c r="P19" s="309">
        <f t="shared" ref="P19:P30" si="4">H19+J19*2+K19*4+L19*8+M19*256+N19*512+O19*1024</f>
        <v>7</v>
      </c>
      <c r="Q19" s="148"/>
      <c r="R19" s="148"/>
      <c r="S19" s="148"/>
      <c r="T19" s="148"/>
      <c r="U19" s="148"/>
      <c r="V19" s="317"/>
      <c r="W19" s="222"/>
      <c r="X19" s="222"/>
      <c r="Y19" s="222"/>
      <c r="Z19" s="148"/>
      <c r="AA19" s="222"/>
      <c r="AB19" s="222"/>
      <c r="AC19" s="222">
        <v>108</v>
      </c>
      <c r="AD19" s="222">
        <v>110</v>
      </c>
      <c r="AE19" s="222">
        <v>92</v>
      </c>
      <c r="AF19" s="222">
        <v>90</v>
      </c>
      <c r="AG19" s="222">
        <v>20</v>
      </c>
      <c r="AH19" s="222">
        <v>5</v>
      </c>
      <c r="AI19" s="222">
        <v>48.43</v>
      </c>
      <c r="AJ19" s="222"/>
      <c r="AK19" s="222"/>
      <c r="AL19" s="222"/>
      <c r="AM19" s="222"/>
      <c r="AN19" s="222"/>
      <c r="AO19" s="222"/>
      <c r="AP19" s="222"/>
      <c r="AQ19" s="222"/>
      <c r="AR19" s="222"/>
      <c r="AS19" s="222"/>
      <c r="AT19" s="222"/>
      <c r="AU19" s="222"/>
      <c r="AV19" s="222"/>
      <c r="AW19" s="222"/>
    </row>
    <row r="20" customFormat="1" ht="17.5" spans="1:50">
      <c r="A20" s="31">
        <f>A4</f>
        <v>608</v>
      </c>
      <c r="B20" s="40" t="s">
        <v>120</v>
      </c>
      <c r="C20" s="31" t="s">
        <v>146</v>
      </c>
      <c r="D20" s="41" t="s">
        <v>109</v>
      </c>
      <c r="E20" s="42" t="s">
        <v>147</v>
      </c>
      <c r="F20" s="42" t="s">
        <v>148</v>
      </c>
      <c r="G20" s="19"/>
      <c r="H20" s="195">
        <v>1</v>
      </c>
      <c r="I20" s="195">
        <f>J20+K20*2+L20*4+1</f>
        <v>4</v>
      </c>
      <c r="J20" s="195">
        <v>1</v>
      </c>
      <c r="K20" s="195">
        <v>1</v>
      </c>
      <c r="L20" s="195">
        <v>0</v>
      </c>
      <c r="M20" s="195">
        <v>0</v>
      </c>
      <c r="N20" s="195">
        <v>0</v>
      </c>
      <c r="O20" s="195">
        <v>0</v>
      </c>
      <c r="P20" s="195">
        <f t="shared" si="4"/>
        <v>7</v>
      </c>
      <c r="Q20" s="234">
        <v>1</v>
      </c>
      <c r="R20" s="234">
        <v>100</v>
      </c>
      <c r="S20" s="234">
        <v>1</v>
      </c>
      <c r="T20" s="234">
        <v>50</v>
      </c>
      <c r="U20" s="234">
        <v>1</v>
      </c>
      <c r="V20" s="318">
        <v>50</v>
      </c>
      <c r="W20" s="223">
        <v>1</v>
      </c>
      <c r="X20" s="223">
        <v>50</v>
      </c>
      <c r="Y20" s="223">
        <v>0.9</v>
      </c>
      <c r="Z20" s="234">
        <v>100</v>
      </c>
      <c r="AA20" s="223">
        <v>105</v>
      </c>
      <c r="AB20" s="223">
        <v>100</v>
      </c>
      <c r="AC20" s="223">
        <v>108</v>
      </c>
      <c r="AD20" s="223">
        <v>110</v>
      </c>
      <c r="AE20" s="223">
        <v>92</v>
      </c>
      <c r="AF20" s="223">
        <v>90</v>
      </c>
      <c r="AG20" s="223">
        <v>20</v>
      </c>
      <c r="AH20" s="223">
        <v>5</v>
      </c>
      <c r="AI20" s="223">
        <v>48.43</v>
      </c>
      <c r="AJ20" s="223">
        <v>0</v>
      </c>
      <c r="AK20" s="223">
        <v>0</v>
      </c>
      <c r="AL20" s="223">
        <v>0</v>
      </c>
      <c r="AM20" s="223">
        <v>10</v>
      </c>
      <c r="AN20" s="223">
        <v>0</v>
      </c>
      <c r="AO20" s="223">
        <v>0</v>
      </c>
      <c r="AP20" s="223">
        <v>0</v>
      </c>
      <c r="AQ20" s="223">
        <v>0</v>
      </c>
      <c r="AR20" s="223">
        <v>0</v>
      </c>
      <c r="AS20" s="223">
        <v>0</v>
      </c>
      <c r="AT20" s="223">
        <v>0</v>
      </c>
      <c r="AU20" s="223">
        <v>2</v>
      </c>
      <c r="AV20" s="223">
        <v>1</v>
      </c>
      <c r="AW20" s="223">
        <v>48.43</v>
      </c>
      <c r="AX20" s="26"/>
    </row>
    <row r="21" s="2" customFormat="1" ht="17.5" spans="1:49">
      <c r="A21" s="34"/>
      <c r="B21" s="35"/>
      <c r="C21" s="34"/>
      <c r="D21" s="36"/>
      <c r="E21" s="37"/>
      <c r="F21" s="37"/>
      <c r="H21" s="302">
        <v>1</v>
      </c>
      <c r="I21" s="302">
        <f>J22+K22*2+L22*4+1</f>
        <v>4</v>
      </c>
      <c r="J21" s="302">
        <v>1</v>
      </c>
      <c r="K21" s="302">
        <v>1</v>
      </c>
      <c r="L21" s="302"/>
      <c r="M21" s="302"/>
      <c r="N21" s="302"/>
      <c r="O21" s="302"/>
      <c r="P21" s="309">
        <f t="shared" si="4"/>
        <v>7</v>
      </c>
      <c r="Q21" s="148"/>
      <c r="R21" s="148"/>
      <c r="S21" s="148"/>
      <c r="T21" s="148"/>
      <c r="U21" s="148"/>
      <c r="V21" s="317"/>
      <c r="W21" s="222"/>
      <c r="X21" s="222"/>
      <c r="Y21" s="222"/>
      <c r="Z21" s="148"/>
      <c r="AA21" s="222"/>
      <c r="AB21" s="222"/>
      <c r="AC21" s="222">
        <v>108</v>
      </c>
      <c r="AD21" s="222">
        <v>110</v>
      </c>
      <c r="AE21" s="222">
        <v>92</v>
      </c>
      <c r="AF21" s="222">
        <v>90</v>
      </c>
      <c r="AG21" s="222">
        <v>20</v>
      </c>
      <c r="AH21" s="222">
        <v>5</v>
      </c>
      <c r="AI21" s="222">
        <v>48.43</v>
      </c>
      <c r="AJ21" s="222"/>
      <c r="AK21" s="222"/>
      <c r="AL21" s="222"/>
      <c r="AM21" s="222"/>
      <c r="AN21" s="222"/>
      <c r="AO21" s="222"/>
      <c r="AP21" s="222"/>
      <c r="AQ21" s="222"/>
      <c r="AR21" s="222"/>
      <c r="AS21" s="222"/>
      <c r="AT21" s="222"/>
      <c r="AU21" s="222"/>
      <c r="AV21" s="222"/>
      <c r="AW21" s="222"/>
    </row>
    <row r="22" customFormat="1" ht="17.5" spans="1:50">
      <c r="A22" s="31">
        <f>A4</f>
        <v>608</v>
      </c>
      <c r="B22" s="40" t="s">
        <v>120</v>
      </c>
      <c r="C22" s="31" t="s">
        <v>146</v>
      </c>
      <c r="D22" s="41" t="s">
        <v>120</v>
      </c>
      <c r="E22" s="42" t="s">
        <v>152</v>
      </c>
      <c r="F22" s="42" t="s">
        <v>153</v>
      </c>
      <c r="G22" s="19"/>
      <c r="H22" s="195">
        <v>1</v>
      </c>
      <c r="I22" s="195">
        <f>J22+K22*2+L22*4+1</f>
        <v>4</v>
      </c>
      <c r="J22" s="195">
        <v>1</v>
      </c>
      <c r="K22" s="195">
        <v>1</v>
      </c>
      <c r="L22" s="195">
        <v>0</v>
      </c>
      <c r="M22" s="195">
        <v>0</v>
      </c>
      <c r="N22" s="195">
        <v>0</v>
      </c>
      <c r="O22" s="195">
        <v>0</v>
      </c>
      <c r="P22" s="195">
        <f t="shared" si="4"/>
        <v>7</v>
      </c>
      <c r="Q22" s="234">
        <v>1</v>
      </c>
      <c r="R22" s="234">
        <v>100</v>
      </c>
      <c r="S22" s="234">
        <v>1</v>
      </c>
      <c r="T22" s="234">
        <v>50</v>
      </c>
      <c r="U22" s="234">
        <v>1</v>
      </c>
      <c r="V22" s="234">
        <v>50</v>
      </c>
      <c r="W22" s="223">
        <v>1</v>
      </c>
      <c r="X22" s="223">
        <v>50</v>
      </c>
      <c r="Y22" s="223">
        <v>0.9</v>
      </c>
      <c r="Z22" s="234">
        <v>100</v>
      </c>
      <c r="AA22" s="223">
        <v>105</v>
      </c>
      <c r="AB22" s="223">
        <v>100</v>
      </c>
      <c r="AC22" s="223">
        <v>108</v>
      </c>
      <c r="AD22" s="223">
        <v>110</v>
      </c>
      <c r="AE22" s="223">
        <v>92</v>
      </c>
      <c r="AF22" s="223">
        <v>90</v>
      </c>
      <c r="AG22" s="223">
        <v>20</v>
      </c>
      <c r="AH22" s="223">
        <v>5</v>
      </c>
      <c r="AI22" s="223">
        <v>48.43</v>
      </c>
      <c r="AJ22" s="223">
        <v>0</v>
      </c>
      <c r="AK22" s="223">
        <v>0</v>
      </c>
      <c r="AL22" s="223">
        <v>0</v>
      </c>
      <c r="AM22" s="223">
        <v>10</v>
      </c>
      <c r="AN22" s="223">
        <v>0</v>
      </c>
      <c r="AO22" s="223">
        <v>0</v>
      </c>
      <c r="AP22" s="223">
        <v>0</v>
      </c>
      <c r="AQ22" s="223">
        <v>0</v>
      </c>
      <c r="AR22" s="223">
        <v>0</v>
      </c>
      <c r="AS22" s="223">
        <v>0</v>
      </c>
      <c r="AT22" s="223">
        <v>0</v>
      </c>
      <c r="AU22" s="223">
        <v>2</v>
      </c>
      <c r="AV22" s="223">
        <v>1</v>
      </c>
      <c r="AW22" s="223">
        <v>48.43</v>
      </c>
      <c r="AX22" s="26"/>
    </row>
    <row r="23" s="2" customFormat="1" ht="17.5" spans="1:49">
      <c r="A23" s="34"/>
      <c r="B23" s="35"/>
      <c r="C23" s="34"/>
      <c r="D23" s="36"/>
      <c r="E23" s="37"/>
      <c r="F23" s="37"/>
      <c r="H23" s="302">
        <v>1</v>
      </c>
      <c r="I23" s="302">
        <f>J24+K24*2+L24*4+1</f>
        <v>4</v>
      </c>
      <c r="J23" s="302">
        <v>1</v>
      </c>
      <c r="K23" s="302">
        <v>1</v>
      </c>
      <c r="L23" s="302"/>
      <c r="M23" s="302"/>
      <c r="N23" s="302"/>
      <c r="O23" s="302"/>
      <c r="P23" s="309">
        <f t="shared" si="4"/>
        <v>7</v>
      </c>
      <c r="Q23" s="148"/>
      <c r="R23" s="148"/>
      <c r="S23" s="148"/>
      <c r="T23" s="148"/>
      <c r="U23" s="148"/>
      <c r="V23" s="148"/>
      <c r="W23" s="222"/>
      <c r="X23" s="222"/>
      <c r="Y23" s="222"/>
      <c r="Z23" s="148"/>
      <c r="AA23" s="222"/>
      <c r="AB23" s="222"/>
      <c r="AC23" s="222">
        <v>108</v>
      </c>
      <c r="AD23" s="222">
        <v>110</v>
      </c>
      <c r="AE23" s="222">
        <v>92</v>
      </c>
      <c r="AF23" s="222">
        <v>90</v>
      </c>
      <c r="AG23" s="222">
        <v>20</v>
      </c>
      <c r="AH23" s="222">
        <v>5</v>
      </c>
      <c r="AI23" s="222">
        <v>48.43</v>
      </c>
      <c r="AJ23" s="222"/>
      <c r="AK23" s="222"/>
      <c r="AL23" s="222"/>
      <c r="AM23" s="222"/>
      <c r="AN23" s="222"/>
      <c r="AO23" s="222"/>
      <c r="AP23" s="222"/>
      <c r="AQ23" s="222"/>
      <c r="AR23" s="222"/>
      <c r="AS23" s="222"/>
      <c r="AT23" s="222"/>
      <c r="AU23" s="222"/>
      <c r="AV23" s="222"/>
      <c r="AW23" s="222"/>
    </row>
    <row r="24" customFormat="1" ht="17.5" spans="1:50">
      <c r="A24" s="31">
        <f>A4</f>
        <v>608</v>
      </c>
      <c r="B24" s="40" t="s">
        <v>120</v>
      </c>
      <c r="C24" s="31" t="s">
        <v>146</v>
      </c>
      <c r="D24" s="41" t="s">
        <v>126</v>
      </c>
      <c r="E24" s="42" t="s">
        <v>154</v>
      </c>
      <c r="F24" s="42" t="s">
        <v>155</v>
      </c>
      <c r="G24" s="19"/>
      <c r="H24" s="195">
        <v>1</v>
      </c>
      <c r="I24" s="195">
        <f>J24+K24*2+L24*4+1</f>
        <v>4</v>
      </c>
      <c r="J24" s="195">
        <v>1</v>
      </c>
      <c r="K24" s="195">
        <v>1</v>
      </c>
      <c r="L24" s="195">
        <v>0</v>
      </c>
      <c r="M24" s="195">
        <v>0</v>
      </c>
      <c r="N24" s="195">
        <v>0</v>
      </c>
      <c r="O24" s="195">
        <v>0</v>
      </c>
      <c r="P24" s="195">
        <f t="shared" si="4"/>
        <v>7</v>
      </c>
      <c r="Q24" s="234">
        <v>1</v>
      </c>
      <c r="R24" s="234">
        <v>100</v>
      </c>
      <c r="S24" s="234">
        <v>1</v>
      </c>
      <c r="T24" s="234">
        <v>50</v>
      </c>
      <c r="U24" s="234">
        <v>1</v>
      </c>
      <c r="V24" s="318">
        <v>50</v>
      </c>
      <c r="W24" s="223">
        <v>1</v>
      </c>
      <c r="X24" s="223">
        <v>50</v>
      </c>
      <c r="Y24" s="223">
        <v>0.9</v>
      </c>
      <c r="Z24" s="234">
        <v>100</v>
      </c>
      <c r="AA24" s="223">
        <v>105</v>
      </c>
      <c r="AB24" s="223">
        <v>100</v>
      </c>
      <c r="AC24" s="223">
        <v>108</v>
      </c>
      <c r="AD24" s="223">
        <v>110</v>
      </c>
      <c r="AE24" s="223">
        <v>92</v>
      </c>
      <c r="AF24" s="223">
        <v>90</v>
      </c>
      <c r="AG24" s="223">
        <v>20</v>
      </c>
      <c r="AH24" s="223">
        <v>5</v>
      </c>
      <c r="AI24" s="223">
        <v>48.43</v>
      </c>
      <c r="AJ24" s="223">
        <v>0</v>
      </c>
      <c r="AK24" s="223">
        <v>0</v>
      </c>
      <c r="AL24" s="223">
        <v>0</v>
      </c>
      <c r="AM24" s="223">
        <v>10</v>
      </c>
      <c r="AN24" s="223">
        <v>0</v>
      </c>
      <c r="AO24" s="223">
        <v>0</v>
      </c>
      <c r="AP24" s="223">
        <v>0</v>
      </c>
      <c r="AQ24" s="223">
        <v>0</v>
      </c>
      <c r="AR24" s="223">
        <v>0</v>
      </c>
      <c r="AS24" s="223">
        <v>0</v>
      </c>
      <c r="AT24" s="223">
        <v>0</v>
      </c>
      <c r="AU24" s="223">
        <v>2</v>
      </c>
      <c r="AV24" s="223">
        <v>1</v>
      </c>
      <c r="AW24" s="223">
        <v>48.43</v>
      </c>
      <c r="AX24" s="26"/>
    </row>
    <row r="25" s="2" customFormat="1" ht="17.5" spans="1:49">
      <c r="A25" s="34"/>
      <c r="B25" s="35"/>
      <c r="C25" s="34"/>
      <c r="D25" s="36"/>
      <c r="E25" s="37"/>
      <c r="F25" s="37"/>
      <c r="H25" s="302">
        <v>1</v>
      </c>
      <c r="I25" s="302">
        <f t="shared" ref="I25:I30" si="5">J26+K26*2+L26*4+1</f>
        <v>4</v>
      </c>
      <c r="J25" s="302">
        <v>1</v>
      </c>
      <c r="K25" s="302">
        <v>1</v>
      </c>
      <c r="L25" s="302"/>
      <c r="M25" s="302"/>
      <c r="N25" s="302"/>
      <c r="O25" s="302"/>
      <c r="P25" s="309">
        <f t="shared" si="4"/>
        <v>7</v>
      </c>
      <c r="Q25" s="148"/>
      <c r="R25" s="148"/>
      <c r="S25" s="148"/>
      <c r="T25" s="148"/>
      <c r="U25" s="148"/>
      <c r="V25" s="317"/>
      <c r="W25" s="222"/>
      <c r="X25" s="222"/>
      <c r="Y25" s="222"/>
      <c r="Z25" s="148"/>
      <c r="AA25" s="222"/>
      <c r="AB25" s="222"/>
      <c r="AC25" s="222"/>
      <c r="AD25" s="222"/>
      <c r="AE25" s="222"/>
      <c r="AF25" s="222"/>
      <c r="AG25" s="222"/>
      <c r="AH25" s="222"/>
      <c r="AI25" s="222"/>
      <c r="AJ25" s="222"/>
      <c r="AK25" s="222"/>
      <c r="AL25" s="222"/>
      <c r="AM25" s="222"/>
      <c r="AN25" s="222"/>
      <c r="AO25" s="222"/>
      <c r="AP25" s="222"/>
      <c r="AQ25" s="222"/>
      <c r="AR25" s="222"/>
      <c r="AS25" s="222"/>
      <c r="AT25" s="222"/>
      <c r="AU25" s="222"/>
      <c r="AV25" s="222"/>
      <c r="AW25" s="222"/>
    </row>
    <row r="26" s="5" customFormat="1" ht="17.5" spans="1:50">
      <c r="A26" s="59">
        <f>A4</f>
        <v>608</v>
      </c>
      <c r="B26" s="58" t="s">
        <v>120</v>
      </c>
      <c r="C26" s="59" t="s">
        <v>146</v>
      </c>
      <c r="D26" s="60" t="s">
        <v>129</v>
      </c>
      <c r="E26" s="61" t="s">
        <v>156</v>
      </c>
      <c r="F26" s="61" t="s">
        <v>157</v>
      </c>
      <c r="G26" s="19"/>
      <c r="H26" s="234">
        <v>1</v>
      </c>
      <c r="I26" s="310">
        <f t="shared" si="5"/>
        <v>4</v>
      </c>
      <c r="J26" s="234">
        <v>1</v>
      </c>
      <c r="K26" s="234">
        <v>1</v>
      </c>
      <c r="L26" s="234">
        <v>0</v>
      </c>
      <c r="M26" s="234">
        <v>0</v>
      </c>
      <c r="N26" s="234">
        <v>0</v>
      </c>
      <c r="O26" s="234">
        <v>0</v>
      </c>
      <c r="P26" s="311">
        <f t="shared" si="4"/>
        <v>7</v>
      </c>
      <c r="Q26" s="234">
        <v>1</v>
      </c>
      <c r="R26" s="234">
        <v>100</v>
      </c>
      <c r="S26" s="234">
        <v>1</v>
      </c>
      <c r="T26" s="234">
        <v>50</v>
      </c>
      <c r="U26" s="234">
        <v>1</v>
      </c>
      <c r="V26" s="318">
        <v>50</v>
      </c>
      <c r="W26" s="223">
        <v>1</v>
      </c>
      <c r="X26" s="223">
        <v>50</v>
      </c>
      <c r="Y26" s="223">
        <v>0.9</v>
      </c>
      <c r="Z26" s="234">
        <v>100</v>
      </c>
      <c r="AA26" s="223">
        <v>105</v>
      </c>
      <c r="AB26" s="223">
        <v>100</v>
      </c>
      <c r="AC26" s="223">
        <v>108</v>
      </c>
      <c r="AD26" s="223">
        <v>110</v>
      </c>
      <c r="AE26" s="223">
        <v>92</v>
      </c>
      <c r="AF26" s="223">
        <v>90</v>
      </c>
      <c r="AG26" s="223">
        <v>20</v>
      </c>
      <c r="AH26" s="223">
        <v>5</v>
      </c>
      <c r="AI26" s="223">
        <v>48.43</v>
      </c>
      <c r="AJ26" s="223">
        <v>0</v>
      </c>
      <c r="AK26" s="223">
        <v>0</v>
      </c>
      <c r="AL26" s="223">
        <v>0</v>
      </c>
      <c r="AM26" s="223">
        <v>10</v>
      </c>
      <c r="AN26" s="223">
        <v>0</v>
      </c>
      <c r="AO26" s="223">
        <v>0</v>
      </c>
      <c r="AP26" s="223">
        <v>0</v>
      </c>
      <c r="AQ26" s="223">
        <v>0</v>
      </c>
      <c r="AR26" s="223">
        <v>0</v>
      </c>
      <c r="AS26" s="223">
        <v>0</v>
      </c>
      <c r="AT26" s="223">
        <v>0</v>
      </c>
      <c r="AU26" s="223">
        <v>2</v>
      </c>
      <c r="AV26" s="223">
        <v>1</v>
      </c>
      <c r="AW26" s="223">
        <v>48.43</v>
      </c>
      <c r="AX26" s="19"/>
    </row>
    <row r="27" s="3" customFormat="1" ht="17.5" spans="1:50">
      <c r="A27" s="45"/>
      <c r="B27" s="35"/>
      <c r="C27" s="34"/>
      <c r="D27" s="36"/>
      <c r="E27" s="37"/>
      <c r="F27" s="37"/>
      <c r="G27" s="2"/>
      <c r="H27" s="148">
        <v>1</v>
      </c>
      <c r="I27" s="302">
        <f t="shared" si="5"/>
        <v>4</v>
      </c>
      <c r="J27" s="302">
        <v>1</v>
      </c>
      <c r="K27" s="302">
        <v>1</v>
      </c>
      <c r="L27" s="302"/>
      <c r="M27" s="302"/>
      <c r="N27" s="302"/>
      <c r="O27" s="302"/>
      <c r="P27" s="309">
        <f t="shared" si="4"/>
        <v>7</v>
      </c>
      <c r="Q27" s="148"/>
      <c r="R27" s="148"/>
      <c r="S27" s="148"/>
      <c r="T27" s="148"/>
      <c r="U27" s="148"/>
      <c r="V27" s="317"/>
      <c r="W27" s="222"/>
      <c r="X27" s="222"/>
      <c r="Y27" s="222"/>
      <c r="Z27" s="148"/>
      <c r="AA27" s="222"/>
      <c r="AB27" s="222"/>
      <c r="AC27" s="222">
        <v>108</v>
      </c>
      <c r="AD27" s="222">
        <v>110</v>
      </c>
      <c r="AE27" s="222">
        <v>92</v>
      </c>
      <c r="AF27" s="222">
        <v>90</v>
      </c>
      <c r="AG27" s="222">
        <v>20</v>
      </c>
      <c r="AH27" s="222">
        <v>5</v>
      </c>
      <c r="AI27" s="222">
        <v>48.43</v>
      </c>
      <c r="AJ27" s="222"/>
      <c r="AK27" s="222"/>
      <c r="AL27" s="222"/>
      <c r="AM27" s="222"/>
      <c r="AN27" s="222"/>
      <c r="AO27" s="222"/>
      <c r="AP27" s="222"/>
      <c r="AQ27" s="222"/>
      <c r="AR27" s="222"/>
      <c r="AS27" s="222"/>
      <c r="AT27" s="222"/>
      <c r="AU27" s="222"/>
      <c r="AV27" s="222"/>
      <c r="AW27" s="222"/>
      <c r="AX27" s="2"/>
    </row>
    <row r="28" s="5" customFormat="1" ht="17.5" spans="1:50">
      <c r="A28" s="57">
        <f>A6</f>
        <v>608</v>
      </c>
      <c r="B28" s="58" t="s">
        <v>120</v>
      </c>
      <c r="C28" s="59" t="s">
        <v>146</v>
      </c>
      <c r="D28" s="60" t="s">
        <v>132</v>
      </c>
      <c r="E28" s="61" t="s">
        <v>158</v>
      </c>
      <c r="F28" s="61" t="s">
        <v>159</v>
      </c>
      <c r="G28" s="19"/>
      <c r="H28" s="234">
        <v>1</v>
      </c>
      <c r="I28" s="310">
        <f t="shared" si="5"/>
        <v>4</v>
      </c>
      <c r="J28" s="234">
        <v>1</v>
      </c>
      <c r="K28" s="234">
        <v>1</v>
      </c>
      <c r="L28" s="234">
        <v>0</v>
      </c>
      <c r="M28" s="234">
        <v>0</v>
      </c>
      <c r="N28" s="234">
        <v>0</v>
      </c>
      <c r="O28" s="234">
        <v>0</v>
      </c>
      <c r="P28" s="311">
        <f t="shared" si="4"/>
        <v>7</v>
      </c>
      <c r="Q28" s="234">
        <v>1</v>
      </c>
      <c r="R28" s="234">
        <v>100</v>
      </c>
      <c r="S28" s="234">
        <v>1</v>
      </c>
      <c r="T28" s="234">
        <v>50</v>
      </c>
      <c r="U28" s="234">
        <v>1</v>
      </c>
      <c r="V28" s="234">
        <v>50</v>
      </c>
      <c r="W28" s="223">
        <v>1</v>
      </c>
      <c r="X28" s="223">
        <v>50</v>
      </c>
      <c r="Y28" s="223">
        <v>0.9</v>
      </c>
      <c r="Z28" s="234">
        <v>100</v>
      </c>
      <c r="AA28" s="223">
        <v>105</v>
      </c>
      <c r="AB28" s="223">
        <v>100</v>
      </c>
      <c r="AC28" s="223">
        <v>108</v>
      </c>
      <c r="AD28" s="223">
        <v>110</v>
      </c>
      <c r="AE28" s="223">
        <v>92</v>
      </c>
      <c r="AF28" s="223">
        <v>90</v>
      </c>
      <c r="AG28" s="223">
        <v>20</v>
      </c>
      <c r="AH28" s="223">
        <v>5</v>
      </c>
      <c r="AI28" s="223">
        <v>48.43</v>
      </c>
      <c r="AJ28" s="223">
        <v>0</v>
      </c>
      <c r="AK28" s="223">
        <v>0</v>
      </c>
      <c r="AL28" s="223">
        <v>0</v>
      </c>
      <c r="AM28" s="223">
        <v>10</v>
      </c>
      <c r="AN28" s="223">
        <v>0</v>
      </c>
      <c r="AO28" s="223">
        <v>0</v>
      </c>
      <c r="AP28" s="223">
        <v>0</v>
      </c>
      <c r="AQ28" s="223">
        <v>0</v>
      </c>
      <c r="AR28" s="223">
        <v>0</v>
      </c>
      <c r="AS28" s="223">
        <v>0</v>
      </c>
      <c r="AT28" s="223">
        <v>0</v>
      </c>
      <c r="AU28" s="223">
        <v>2</v>
      </c>
      <c r="AV28" s="223">
        <v>1</v>
      </c>
      <c r="AW28" s="223">
        <v>48.43</v>
      </c>
      <c r="AX28" s="19"/>
    </row>
    <row r="29" s="3" customFormat="1" ht="17.5" spans="1:50">
      <c r="A29" s="34"/>
      <c r="B29" s="35"/>
      <c r="C29" s="34"/>
      <c r="D29" s="36"/>
      <c r="E29" s="37"/>
      <c r="F29" s="37"/>
      <c r="G29" s="2"/>
      <c r="H29" s="148">
        <v>1</v>
      </c>
      <c r="I29" s="302">
        <f t="shared" si="5"/>
        <v>4</v>
      </c>
      <c r="J29" s="302">
        <v>1</v>
      </c>
      <c r="K29" s="302">
        <v>1</v>
      </c>
      <c r="L29" s="302"/>
      <c r="M29" s="302"/>
      <c r="N29" s="302"/>
      <c r="O29" s="302"/>
      <c r="P29" s="309">
        <f t="shared" si="4"/>
        <v>7</v>
      </c>
      <c r="Q29" s="148"/>
      <c r="R29" s="148"/>
      <c r="S29" s="148"/>
      <c r="T29" s="148"/>
      <c r="U29" s="148"/>
      <c r="V29" s="317"/>
      <c r="W29" s="222"/>
      <c r="X29" s="222"/>
      <c r="Y29" s="222"/>
      <c r="Z29" s="148"/>
      <c r="AA29" s="222"/>
      <c r="AB29" s="222"/>
      <c r="AC29" s="222">
        <v>108</v>
      </c>
      <c r="AD29" s="222">
        <v>110</v>
      </c>
      <c r="AE29" s="222">
        <v>92</v>
      </c>
      <c r="AF29" s="222">
        <v>90</v>
      </c>
      <c r="AG29" s="222">
        <v>20</v>
      </c>
      <c r="AH29" s="222">
        <v>5</v>
      </c>
      <c r="AI29" s="222">
        <v>48.43</v>
      </c>
      <c r="AJ29" s="222"/>
      <c r="AK29" s="222"/>
      <c r="AL29" s="222"/>
      <c r="AM29" s="222"/>
      <c r="AN29" s="222"/>
      <c r="AO29" s="222"/>
      <c r="AP29" s="222"/>
      <c r="AQ29" s="222"/>
      <c r="AR29" s="222"/>
      <c r="AS29" s="222"/>
      <c r="AT29" s="222"/>
      <c r="AU29" s="222"/>
      <c r="AV29" s="222"/>
      <c r="AW29" s="222"/>
      <c r="AX29" s="2"/>
    </row>
    <row r="30" s="5" customFormat="1" ht="17.5" spans="1:50">
      <c r="A30" s="59">
        <f>A6</f>
        <v>608</v>
      </c>
      <c r="B30" s="58" t="s">
        <v>120</v>
      </c>
      <c r="C30" s="59" t="s">
        <v>146</v>
      </c>
      <c r="D30" s="60" t="s">
        <v>135</v>
      </c>
      <c r="E30" s="61" t="s">
        <v>160</v>
      </c>
      <c r="F30" s="61" t="s">
        <v>161</v>
      </c>
      <c r="G30" s="19"/>
      <c r="H30" s="234">
        <v>1</v>
      </c>
      <c r="I30" s="310">
        <f t="shared" si="5"/>
        <v>4</v>
      </c>
      <c r="J30" s="234">
        <v>1</v>
      </c>
      <c r="K30" s="234">
        <v>1</v>
      </c>
      <c r="L30" s="234">
        <v>0</v>
      </c>
      <c r="M30" s="234">
        <v>0</v>
      </c>
      <c r="N30" s="234">
        <v>0</v>
      </c>
      <c r="O30" s="234">
        <v>0</v>
      </c>
      <c r="P30" s="311">
        <f t="shared" si="4"/>
        <v>7</v>
      </c>
      <c r="Q30" s="234">
        <v>1</v>
      </c>
      <c r="R30" s="234">
        <v>100</v>
      </c>
      <c r="S30" s="234">
        <v>1</v>
      </c>
      <c r="T30" s="234">
        <v>50</v>
      </c>
      <c r="U30" s="234">
        <v>1</v>
      </c>
      <c r="V30" s="234">
        <v>50</v>
      </c>
      <c r="W30" s="223">
        <v>1</v>
      </c>
      <c r="X30" s="223">
        <v>50</v>
      </c>
      <c r="Y30" s="223">
        <v>0.9</v>
      </c>
      <c r="Z30" s="234">
        <v>100</v>
      </c>
      <c r="AA30" s="223">
        <v>105</v>
      </c>
      <c r="AB30" s="223">
        <v>100</v>
      </c>
      <c r="AC30" s="223">
        <v>108</v>
      </c>
      <c r="AD30" s="223">
        <v>110</v>
      </c>
      <c r="AE30" s="223">
        <v>92</v>
      </c>
      <c r="AF30" s="223">
        <v>90</v>
      </c>
      <c r="AG30" s="223">
        <v>20</v>
      </c>
      <c r="AH30" s="223">
        <v>5</v>
      </c>
      <c r="AI30" s="223">
        <v>48.43</v>
      </c>
      <c r="AJ30" s="223">
        <v>0</v>
      </c>
      <c r="AK30" s="223">
        <v>0</v>
      </c>
      <c r="AL30" s="223">
        <v>0</v>
      </c>
      <c r="AM30" s="223">
        <v>10</v>
      </c>
      <c r="AN30" s="223">
        <v>0</v>
      </c>
      <c r="AO30" s="223">
        <v>0</v>
      </c>
      <c r="AP30" s="223">
        <v>0</v>
      </c>
      <c r="AQ30" s="223">
        <v>0</v>
      </c>
      <c r="AR30" s="223">
        <v>0</v>
      </c>
      <c r="AS30" s="223">
        <v>0</v>
      </c>
      <c r="AT30" s="223">
        <v>0</v>
      </c>
      <c r="AU30" s="223">
        <v>2</v>
      </c>
      <c r="AV30" s="223">
        <v>1</v>
      </c>
      <c r="AW30" s="223">
        <v>48.43</v>
      </c>
      <c r="AX30" s="19"/>
    </row>
    <row r="31" s="2" customFormat="1" ht="17.5" spans="1:49">
      <c r="A31" s="34"/>
      <c r="B31" s="35"/>
      <c r="C31" s="34"/>
      <c r="D31" s="36"/>
      <c r="E31" s="37" t="s">
        <v>162</v>
      </c>
      <c r="F31" s="37" t="s">
        <v>163</v>
      </c>
      <c r="H31" s="148">
        <v>1</v>
      </c>
      <c r="I31" s="148">
        <f t="shared" ref="I31:I36" si="6">J31+K31*2+L31*4+1</f>
        <v>4</v>
      </c>
      <c r="J31" s="148">
        <v>1</v>
      </c>
      <c r="K31" s="148">
        <v>1</v>
      </c>
      <c r="L31" s="148">
        <v>0</v>
      </c>
      <c r="M31" s="148">
        <v>0</v>
      </c>
      <c r="N31" s="148">
        <v>1</v>
      </c>
      <c r="O31" s="148">
        <v>0</v>
      </c>
      <c r="P31" s="309">
        <f t="shared" ref="P31:P36" si="7">H31+J31*2+K31*4+L31*8+M31*256+N31*512+O31*1024</f>
        <v>519</v>
      </c>
      <c r="Q31" s="148" t="s">
        <v>181</v>
      </c>
      <c r="R31" s="148" t="s">
        <v>181</v>
      </c>
      <c r="S31" s="148" t="s">
        <v>181</v>
      </c>
      <c r="T31" s="148" t="s">
        <v>181</v>
      </c>
      <c r="U31" s="148" t="s">
        <v>181</v>
      </c>
      <c r="V31" s="317" t="s">
        <v>181</v>
      </c>
      <c r="W31" s="222" t="s">
        <v>181</v>
      </c>
      <c r="X31" s="222" t="s">
        <v>181</v>
      </c>
      <c r="Y31" s="222" t="s">
        <v>181</v>
      </c>
      <c r="Z31" s="148" t="s">
        <v>181</v>
      </c>
      <c r="AA31" s="222" t="s">
        <v>181</v>
      </c>
      <c r="AB31" s="222" t="s">
        <v>181</v>
      </c>
      <c r="AC31" s="222" t="s">
        <v>507</v>
      </c>
      <c r="AD31" s="222" t="s">
        <v>1277</v>
      </c>
      <c r="AE31" s="222" t="s">
        <v>1278</v>
      </c>
      <c r="AF31" s="222" t="s">
        <v>151</v>
      </c>
      <c r="AG31" s="222">
        <v>0</v>
      </c>
      <c r="AH31" s="222">
        <v>0</v>
      </c>
      <c r="AI31" s="222">
        <v>60</v>
      </c>
      <c r="AJ31" s="148" t="s">
        <v>181</v>
      </c>
      <c r="AK31" s="148" t="s">
        <v>181</v>
      </c>
      <c r="AL31" s="148" t="s">
        <v>181</v>
      </c>
      <c r="AM31" s="148" t="s">
        <v>181</v>
      </c>
      <c r="AN31" s="148" t="s">
        <v>181</v>
      </c>
      <c r="AO31" s="317" t="s">
        <v>181</v>
      </c>
      <c r="AP31" s="222" t="s">
        <v>181</v>
      </c>
      <c r="AQ31" s="222" t="s">
        <v>181</v>
      </c>
      <c r="AR31" s="222" t="s">
        <v>181</v>
      </c>
      <c r="AS31" s="148" t="s">
        <v>181</v>
      </c>
      <c r="AT31" s="222" t="s">
        <v>181</v>
      </c>
      <c r="AU31" s="222" t="s">
        <v>181</v>
      </c>
      <c r="AV31" s="247" t="s">
        <v>181</v>
      </c>
      <c r="AW31" s="222">
        <v>44</v>
      </c>
    </row>
    <row r="32" ht="17.5" spans="1:49">
      <c r="A32" s="31">
        <f>A4</f>
        <v>608</v>
      </c>
      <c r="B32" s="40" t="s">
        <v>126</v>
      </c>
      <c r="C32" s="31" t="s">
        <v>164</v>
      </c>
      <c r="D32" s="41" t="s">
        <v>109</v>
      </c>
      <c r="E32" s="42" t="s">
        <v>165</v>
      </c>
      <c r="F32" s="42" t="s">
        <v>163</v>
      </c>
      <c r="G32" s="19"/>
      <c r="H32" s="195">
        <v>1</v>
      </c>
      <c r="I32" s="195">
        <f t="shared" si="6"/>
        <v>4</v>
      </c>
      <c r="J32" s="195">
        <v>1</v>
      </c>
      <c r="K32" s="195">
        <v>1</v>
      </c>
      <c r="L32" s="195">
        <v>0</v>
      </c>
      <c r="M32" s="195">
        <v>0</v>
      </c>
      <c r="N32" s="308">
        <v>1</v>
      </c>
      <c r="O32" s="195">
        <v>0</v>
      </c>
      <c r="P32" s="308">
        <f t="shared" si="7"/>
        <v>519</v>
      </c>
      <c r="Q32" s="234">
        <v>1</v>
      </c>
      <c r="R32" s="234">
        <v>100</v>
      </c>
      <c r="S32" s="234">
        <v>1</v>
      </c>
      <c r="T32" s="234">
        <v>50</v>
      </c>
      <c r="U32" s="234">
        <v>1</v>
      </c>
      <c r="V32" s="234">
        <v>50</v>
      </c>
      <c r="W32" s="223">
        <v>1</v>
      </c>
      <c r="X32" s="223">
        <v>50</v>
      </c>
      <c r="Y32" s="223">
        <v>0.9</v>
      </c>
      <c r="Z32" s="234">
        <v>100</v>
      </c>
      <c r="AA32" s="223">
        <v>105</v>
      </c>
      <c r="AB32" s="223">
        <v>100</v>
      </c>
      <c r="AC32" s="223">
        <v>104</v>
      </c>
      <c r="AD32" s="223">
        <v>112</v>
      </c>
      <c r="AE32" s="223">
        <v>95</v>
      </c>
      <c r="AF32" s="223">
        <v>90</v>
      </c>
      <c r="AG32" s="223">
        <v>0</v>
      </c>
      <c r="AH32" s="223">
        <v>0</v>
      </c>
      <c r="AI32" s="223">
        <v>60</v>
      </c>
      <c r="AJ32" s="223">
        <v>0</v>
      </c>
      <c r="AK32" s="223">
        <v>0</v>
      </c>
      <c r="AL32" s="223">
        <v>0</v>
      </c>
      <c r="AM32" s="223">
        <v>10</v>
      </c>
      <c r="AN32" s="223">
        <v>0</v>
      </c>
      <c r="AO32" s="223">
        <v>0</v>
      </c>
      <c r="AP32" s="223">
        <v>0</v>
      </c>
      <c r="AQ32" s="223">
        <v>0</v>
      </c>
      <c r="AR32" s="223">
        <v>0</v>
      </c>
      <c r="AS32" s="223">
        <v>0</v>
      </c>
      <c r="AT32" s="223">
        <v>0</v>
      </c>
      <c r="AU32" s="223">
        <v>2</v>
      </c>
      <c r="AV32" s="223">
        <v>1</v>
      </c>
      <c r="AW32" s="223">
        <v>44</v>
      </c>
    </row>
    <row r="33" s="2" customFormat="1" ht="17.5" spans="1:49">
      <c r="A33" s="34"/>
      <c r="B33" s="35"/>
      <c r="C33" s="34"/>
      <c r="D33" s="36"/>
      <c r="E33" s="37" t="s">
        <v>162</v>
      </c>
      <c r="F33" s="37" t="s">
        <v>181</v>
      </c>
      <c r="H33" s="148"/>
      <c r="I33" s="148">
        <f t="shared" si="6"/>
        <v>4</v>
      </c>
      <c r="J33" s="148">
        <v>1</v>
      </c>
      <c r="K33" s="148">
        <v>1</v>
      </c>
      <c r="L33" s="148">
        <v>0</v>
      </c>
      <c r="M33" s="148">
        <v>0</v>
      </c>
      <c r="N33" s="148">
        <v>1</v>
      </c>
      <c r="O33" s="148">
        <v>0</v>
      </c>
      <c r="P33" s="309">
        <f t="shared" si="7"/>
        <v>518</v>
      </c>
      <c r="Q33" s="148" t="s">
        <v>181</v>
      </c>
      <c r="R33" s="148" t="s">
        <v>181</v>
      </c>
      <c r="S33" s="148" t="s">
        <v>181</v>
      </c>
      <c r="T33" s="148" t="s">
        <v>181</v>
      </c>
      <c r="U33" s="148" t="s">
        <v>181</v>
      </c>
      <c r="V33" s="317" t="s">
        <v>181</v>
      </c>
      <c r="W33" s="222" t="s">
        <v>181</v>
      </c>
      <c r="X33" s="222" t="s">
        <v>181</v>
      </c>
      <c r="Y33" s="222" t="s">
        <v>181</v>
      </c>
      <c r="Z33" s="148" t="s">
        <v>181</v>
      </c>
      <c r="AA33" s="222" t="s">
        <v>181</v>
      </c>
      <c r="AB33" s="222" t="s">
        <v>181</v>
      </c>
      <c r="AC33" s="247" t="s">
        <v>1279</v>
      </c>
      <c r="AD33" s="247" t="s">
        <v>1280</v>
      </c>
      <c r="AE33" s="222" t="s">
        <v>1278</v>
      </c>
      <c r="AF33" s="247" t="s">
        <v>1281</v>
      </c>
      <c r="AG33" s="222">
        <v>0</v>
      </c>
      <c r="AH33" s="222">
        <v>0</v>
      </c>
      <c r="AI33" s="222">
        <v>40</v>
      </c>
      <c r="AJ33" s="222">
        <v>0</v>
      </c>
      <c r="AK33" s="222">
        <v>0</v>
      </c>
      <c r="AL33" s="222">
        <v>0</v>
      </c>
      <c r="AM33" s="222">
        <v>0</v>
      </c>
      <c r="AN33" s="222">
        <v>0</v>
      </c>
      <c r="AO33" s="222">
        <v>0</v>
      </c>
      <c r="AP33" s="222">
        <v>0</v>
      </c>
      <c r="AQ33" s="222">
        <v>0</v>
      </c>
      <c r="AR33" s="222">
        <v>0</v>
      </c>
      <c r="AS33" s="222">
        <v>0</v>
      </c>
      <c r="AT33" s="222">
        <v>0</v>
      </c>
      <c r="AU33" s="222" t="s">
        <v>181</v>
      </c>
      <c r="AV33" s="222">
        <v>0</v>
      </c>
      <c r="AW33" s="222">
        <v>30</v>
      </c>
    </row>
    <row r="34" ht="17.5" spans="1:49">
      <c r="A34" s="31">
        <f>A32</f>
        <v>608</v>
      </c>
      <c r="B34" s="40" t="s">
        <v>126</v>
      </c>
      <c r="C34" s="31" t="s">
        <v>164</v>
      </c>
      <c r="D34" s="41" t="s">
        <v>166</v>
      </c>
      <c r="E34" s="42" t="s">
        <v>167</v>
      </c>
      <c r="F34" s="42" t="s">
        <v>168</v>
      </c>
      <c r="G34" s="19"/>
      <c r="H34" s="195">
        <v>1</v>
      </c>
      <c r="I34" s="195">
        <f t="shared" si="6"/>
        <v>4</v>
      </c>
      <c r="J34" s="195">
        <v>1</v>
      </c>
      <c r="K34" s="195">
        <v>1</v>
      </c>
      <c r="L34" s="195">
        <v>0</v>
      </c>
      <c r="M34" s="195">
        <v>0</v>
      </c>
      <c r="N34" s="308">
        <v>1</v>
      </c>
      <c r="O34" s="195">
        <v>0</v>
      </c>
      <c r="P34" s="308">
        <f t="shared" si="7"/>
        <v>519</v>
      </c>
      <c r="Q34" s="234">
        <v>1</v>
      </c>
      <c r="R34" s="234">
        <v>100</v>
      </c>
      <c r="S34" s="234">
        <v>1</v>
      </c>
      <c r="T34" s="234">
        <v>50</v>
      </c>
      <c r="U34" s="234">
        <v>1</v>
      </c>
      <c r="V34" s="318">
        <v>50</v>
      </c>
      <c r="W34" s="223">
        <v>1</v>
      </c>
      <c r="X34" s="223">
        <v>50</v>
      </c>
      <c r="Y34" s="223">
        <v>0.9</v>
      </c>
      <c r="Z34" s="234">
        <v>100</v>
      </c>
      <c r="AA34" s="223">
        <v>105</v>
      </c>
      <c r="AB34" s="223">
        <v>100</v>
      </c>
      <c r="AC34" s="223">
        <v>102</v>
      </c>
      <c r="AD34" s="223">
        <v>110</v>
      </c>
      <c r="AE34" s="223">
        <v>95</v>
      </c>
      <c r="AF34" s="223">
        <v>89</v>
      </c>
      <c r="AG34" s="223">
        <v>0</v>
      </c>
      <c r="AH34" s="223">
        <v>0</v>
      </c>
      <c r="AI34" s="223">
        <v>40</v>
      </c>
      <c r="AJ34" s="223">
        <v>0</v>
      </c>
      <c r="AK34" s="223">
        <v>0</v>
      </c>
      <c r="AL34" s="223">
        <v>0</v>
      </c>
      <c r="AM34" s="223">
        <v>10</v>
      </c>
      <c r="AN34" s="223">
        <v>0</v>
      </c>
      <c r="AO34" s="223">
        <v>0</v>
      </c>
      <c r="AP34" s="223">
        <v>0</v>
      </c>
      <c r="AQ34" s="223">
        <v>0</v>
      </c>
      <c r="AR34" s="223">
        <v>0</v>
      </c>
      <c r="AS34" s="223">
        <v>0</v>
      </c>
      <c r="AT34" s="223">
        <v>0</v>
      </c>
      <c r="AU34" s="223">
        <v>2</v>
      </c>
      <c r="AV34" s="223">
        <v>1</v>
      </c>
      <c r="AW34" s="223">
        <v>30</v>
      </c>
    </row>
    <row r="35" s="2" customFormat="1" ht="17.5" spans="1:49">
      <c r="A35" s="34"/>
      <c r="B35" s="35"/>
      <c r="C35" s="34"/>
      <c r="D35" s="36"/>
      <c r="E35" s="37" t="s">
        <v>162</v>
      </c>
      <c r="F35" s="37" t="s">
        <v>181</v>
      </c>
      <c r="H35" s="148"/>
      <c r="I35" s="148">
        <f t="shared" si="6"/>
        <v>4</v>
      </c>
      <c r="J35" s="148">
        <v>1</v>
      </c>
      <c r="K35" s="148">
        <v>1</v>
      </c>
      <c r="L35" s="148">
        <v>0</v>
      </c>
      <c r="M35" s="148">
        <v>0</v>
      </c>
      <c r="N35" s="148">
        <v>1</v>
      </c>
      <c r="O35" s="148">
        <v>0</v>
      </c>
      <c r="P35" s="309">
        <f t="shared" si="7"/>
        <v>518</v>
      </c>
      <c r="Q35" s="148" t="s">
        <v>181</v>
      </c>
      <c r="R35" s="148" t="s">
        <v>181</v>
      </c>
      <c r="S35" s="148" t="s">
        <v>181</v>
      </c>
      <c r="T35" s="148" t="s">
        <v>181</v>
      </c>
      <c r="U35" s="148" t="s">
        <v>181</v>
      </c>
      <c r="V35" s="317" t="s">
        <v>181</v>
      </c>
      <c r="W35" s="222" t="s">
        <v>181</v>
      </c>
      <c r="X35" s="222" t="s">
        <v>181</v>
      </c>
      <c r="Y35" s="222" t="s">
        <v>181</v>
      </c>
      <c r="Z35" s="148" t="s">
        <v>181</v>
      </c>
      <c r="AA35" s="222" t="s">
        <v>181</v>
      </c>
      <c r="AB35" s="222" t="s">
        <v>181</v>
      </c>
      <c r="AC35" s="247" t="s">
        <v>1282</v>
      </c>
      <c r="AD35" s="247" t="s">
        <v>1280</v>
      </c>
      <c r="AE35" s="247" t="s">
        <v>1283</v>
      </c>
      <c r="AF35" s="247" t="s">
        <v>1284</v>
      </c>
      <c r="AG35" s="222">
        <v>0</v>
      </c>
      <c r="AH35" s="222">
        <v>0</v>
      </c>
      <c r="AI35" s="222">
        <v>60</v>
      </c>
      <c r="AJ35" s="222">
        <v>0</v>
      </c>
      <c r="AK35" s="222">
        <v>0</v>
      </c>
      <c r="AL35" s="222">
        <v>0</v>
      </c>
      <c r="AM35" s="222">
        <v>0</v>
      </c>
      <c r="AN35" s="222">
        <v>0</v>
      </c>
      <c r="AO35" s="222">
        <v>0</v>
      </c>
      <c r="AP35" s="222">
        <v>0</v>
      </c>
      <c r="AQ35" s="222">
        <v>0</v>
      </c>
      <c r="AR35" s="222">
        <v>0</v>
      </c>
      <c r="AS35" s="222">
        <v>0</v>
      </c>
      <c r="AT35" s="222">
        <v>0</v>
      </c>
      <c r="AU35" s="222" t="s">
        <v>181</v>
      </c>
      <c r="AV35" s="222">
        <v>0</v>
      </c>
      <c r="AW35" s="222">
        <v>44</v>
      </c>
    </row>
    <row r="36" ht="17.5" spans="1:49">
      <c r="A36" s="31">
        <f>A34</f>
        <v>608</v>
      </c>
      <c r="B36" s="40" t="s">
        <v>126</v>
      </c>
      <c r="C36" s="31" t="s">
        <v>164</v>
      </c>
      <c r="D36" s="41" t="s">
        <v>169</v>
      </c>
      <c r="E36" s="42" t="s">
        <v>170</v>
      </c>
      <c r="F36" s="42" t="s">
        <v>171</v>
      </c>
      <c r="G36" s="19"/>
      <c r="H36" s="195">
        <v>1</v>
      </c>
      <c r="I36" s="195">
        <f t="shared" si="6"/>
        <v>4</v>
      </c>
      <c r="J36" s="195">
        <v>1</v>
      </c>
      <c r="K36" s="195">
        <v>1</v>
      </c>
      <c r="L36" s="195">
        <v>0</v>
      </c>
      <c r="M36" s="195">
        <v>0</v>
      </c>
      <c r="N36" s="308">
        <v>1</v>
      </c>
      <c r="O36" s="195">
        <v>0</v>
      </c>
      <c r="P36" s="308">
        <f t="shared" si="7"/>
        <v>519</v>
      </c>
      <c r="Q36" s="234">
        <v>1</v>
      </c>
      <c r="R36" s="234">
        <v>100</v>
      </c>
      <c r="S36" s="234">
        <v>1</v>
      </c>
      <c r="T36" s="234">
        <v>50</v>
      </c>
      <c r="U36" s="234">
        <v>1</v>
      </c>
      <c r="V36" s="234">
        <v>50</v>
      </c>
      <c r="W36" s="223">
        <v>1</v>
      </c>
      <c r="X36" s="223">
        <v>50</v>
      </c>
      <c r="Y36" s="223">
        <v>0.9</v>
      </c>
      <c r="Z36" s="234">
        <v>100</v>
      </c>
      <c r="AA36" s="223">
        <v>105</v>
      </c>
      <c r="AB36" s="223">
        <v>100</v>
      </c>
      <c r="AC36" s="223">
        <v>104</v>
      </c>
      <c r="AD36" s="223">
        <v>111</v>
      </c>
      <c r="AE36" s="223">
        <v>100</v>
      </c>
      <c r="AF36" s="223">
        <v>93</v>
      </c>
      <c r="AG36" s="223">
        <v>0</v>
      </c>
      <c r="AH36" s="223">
        <v>0</v>
      </c>
      <c r="AI36" s="223">
        <v>60</v>
      </c>
      <c r="AJ36" s="223">
        <v>0</v>
      </c>
      <c r="AK36" s="223">
        <v>0</v>
      </c>
      <c r="AL36" s="223">
        <v>0</v>
      </c>
      <c r="AM36" s="223">
        <v>10</v>
      </c>
      <c r="AN36" s="223">
        <v>0</v>
      </c>
      <c r="AO36" s="223">
        <v>0</v>
      </c>
      <c r="AP36" s="223">
        <v>0</v>
      </c>
      <c r="AQ36" s="223">
        <v>0</v>
      </c>
      <c r="AR36" s="223">
        <v>0</v>
      </c>
      <c r="AS36" s="223">
        <v>0</v>
      </c>
      <c r="AT36" s="223">
        <v>0</v>
      </c>
      <c r="AU36" s="223">
        <v>2</v>
      </c>
      <c r="AV36" s="223">
        <v>1</v>
      </c>
      <c r="AW36" s="223">
        <v>44</v>
      </c>
    </row>
    <row r="37" s="3" customFormat="1" ht="17.5" spans="1:49">
      <c r="A37" s="34"/>
      <c r="B37" s="35"/>
      <c r="C37" s="34"/>
      <c r="D37" s="36"/>
      <c r="E37" s="37"/>
      <c r="F37" s="37"/>
      <c r="G37" s="2"/>
      <c r="H37" s="148"/>
      <c r="I37" s="148"/>
      <c r="J37" s="148"/>
      <c r="K37" s="148"/>
      <c r="L37" s="148"/>
      <c r="M37" s="148"/>
      <c r="N37" s="148"/>
      <c r="O37" s="148"/>
      <c r="P37" s="302"/>
      <c r="Q37" s="148"/>
      <c r="R37" s="148"/>
      <c r="S37" s="148"/>
      <c r="T37" s="148"/>
      <c r="U37" s="148"/>
      <c r="V37" s="148"/>
      <c r="W37" s="222"/>
      <c r="X37" s="222"/>
      <c r="Y37" s="222"/>
      <c r="Z37" s="148"/>
      <c r="AA37" s="222"/>
      <c r="AB37" s="222"/>
      <c r="AC37" s="222"/>
      <c r="AD37" s="222"/>
      <c r="AE37" s="222"/>
      <c r="AF37" s="222"/>
      <c r="AG37" s="222"/>
      <c r="AH37" s="222"/>
      <c r="AI37" s="222"/>
      <c r="AJ37" s="222"/>
      <c r="AK37" s="222"/>
      <c r="AL37" s="222"/>
      <c r="AM37" s="222"/>
      <c r="AN37" s="222"/>
      <c r="AO37" s="222"/>
      <c r="AP37" s="222"/>
      <c r="AQ37" s="222"/>
      <c r="AR37" s="222"/>
      <c r="AS37" s="222"/>
      <c r="AT37" s="222"/>
      <c r="AU37" s="222"/>
      <c r="AV37" s="222"/>
      <c r="AW37" s="222"/>
    </row>
    <row r="38" customFormat="1" ht="17.5" spans="1:49">
      <c r="A38" s="48">
        <f>A36</f>
        <v>608</v>
      </c>
      <c r="B38" s="40"/>
      <c r="C38" s="31" t="s">
        <v>164</v>
      </c>
      <c r="D38" s="41" t="s">
        <v>172</v>
      </c>
      <c r="E38" s="42" t="s">
        <v>173</v>
      </c>
      <c r="F38" s="42" t="s">
        <v>174</v>
      </c>
      <c r="G38" s="19"/>
      <c r="H38" s="195"/>
      <c r="I38" s="195"/>
      <c r="J38" s="195"/>
      <c r="K38" s="195"/>
      <c r="L38" s="195"/>
      <c r="M38" s="195"/>
      <c r="N38" s="195"/>
      <c r="O38" s="195"/>
      <c r="P38" s="308"/>
      <c r="Q38" s="234"/>
      <c r="R38" s="234"/>
      <c r="S38" s="234"/>
      <c r="T38" s="234"/>
      <c r="U38" s="234"/>
      <c r="V38" s="234"/>
      <c r="W38" s="223"/>
      <c r="X38" s="223"/>
      <c r="Y38" s="223"/>
      <c r="Z38" s="234"/>
      <c r="AA38" s="223"/>
      <c r="AB38" s="223"/>
      <c r="AC38" s="223"/>
      <c r="AD38" s="223"/>
      <c r="AE38" s="223"/>
      <c r="AF38" s="223"/>
      <c r="AG38" s="223"/>
      <c r="AH38" s="223"/>
      <c r="AI38" s="223"/>
      <c r="AJ38" s="223"/>
      <c r="AK38" s="223"/>
      <c r="AL38" s="223"/>
      <c r="AM38" s="223"/>
      <c r="AN38" s="223"/>
      <c r="AO38" s="223"/>
      <c r="AP38" s="223"/>
      <c r="AQ38" s="223"/>
      <c r="AR38" s="223"/>
      <c r="AS38" s="223"/>
      <c r="AT38" s="223"/>
      <c r="AU38" s="223"/>
      <c r="AV38" s="223"/>
      <c r="AW38" s="223"/>
    </row>
    <row r="39" s="3" customFormat="1" ht="17.5" spans="1:49">
      <c r="A39" s="34"/>
      <c r="B39" s="35"/>
      <c r="C39" s="34"/>
      <c r="D39" s="36"/>
      <c r="E39" s="37"/>
      <c r="F39" s="37"/>
      <c r="G39" s="2"/>
      <c r="H39" s="148"/>
      <c r="I39" s="148"/>
      <c r="J39" s="148"/>
      <c r="K39" s="148"/>
      <c r="L39" s="148"/>
      <c r="M39" s="148"/>
      <c r="N39" s="148"/>
      <c r="O39" s="148"/>
      <c r="P39" s="302"/>
      <c r="Q39" s="148"/>
      <c r="R39" s="148"/>
      <c r="S39" s="148"/>
      <c r="T39" s="148"/>
      <c r="U39" s="148"/>
      <c r="V39" s="148"/>
      <c r="W39" s="222"/>
      <c r="X39" s="222"/>
      <c r="Y39" s="222"/>
      <c r="Z39" s="148"/>
      <c r="AA39" s="222"/>
      <c r="AB39" s="222"/>
      <c r="AC39" s="222"/>
      <c r="AD39" s="222"/>
      <c r="AE39" s="222"/>
      <c r="AF39" s="222"/>
      <c r="AG39" s="222"/>
      <c r="AH39" s="222"/>
      <c r="AI39" s="222"/>
      <c r="AJ39" s="222"/>
      <c r="AK39" s="222"/>
      <c r="AL39" s="222"/>
      <c r="AM39" s="222"/>
      <c r="AN39" s="222"/>
      <c r="AO39" s="222"/>
      <c r="AP39" s="222"/>
      <c r="AQ39" s="222"/>
      <c r="AR39" s="222"/>
      <c r="AS39" s="222"/>
      <c r="AT39" s="222"/>
      <c r="AU39" s="222"/>
      <c r="AV39" s="222"/>
      <c r="AW39" s="222"/>
    </row>
    <row r="40" customFormat="1" ht="17.5" spans="1:49">
      <c r="A40" s="48">
        <f>A38</f>
        <v>608</v>
      </c>
      <c r="B40" s="40"/>
      <c r="C40" s="31" t="s">
        <v>164</v>
      </c>
      <c r="D40" s="41" t="s">
        <v>175</v>
      </c>
      <c r="E40" s="42" t="s">
        <v>176</v>
      </c>
      <c r="F40" s="42" t="s">
        <v>177</v>
      </c>
      <c r="G40" s="19"/>
      <c r="H40" s="195"/>
      <c r="I40" s="195"/>
      <c r="J40" s="195"/>
      <c r="K40" s="195"/>
      <c r="L40" s="195"/>
      <c r="M40" s="195"/>
      <c r="N40" s="195"/>
      <c r="O40" s="195"/>
      <c r="P40" s="308"/>
      <c r="Q40" s="234"/>
      <c r="R40" s="234"/>
      <c r="S40" s="234"/>
      <c r="T40" s="234"/>
      <c r="U40" s="234"/>
      <c r="V40" s="234"/>
      <c r="W40" s="223"/>
      <c r="X40" s="223"/>
      <c r="Y40" s="223"/>
      <c r="Z40" s="234"/>
      <c r="AA40" s="223"/>
      <c r="AB40" s="223"/>
      <c r="AC40" s="223"/>
      <c r="AD40" s="223"/>
      <c r="AE40" s="223"/>
      <c r="AF40" s="223"/>
      <c r="AG40" s="223"/>
      <c r="AH40" s="223"/>
      <c r="AI40" s="223"/>
      <c r="AJ40" s="223"/>
      <c r="AK40" s="223"/>
      <c r="AL40" s="223"/>
      <c r="AM40" s="223"/>
      <c r="AN40" s="223"/>
      <c r="AO40" s="223"/>
      <c r="AP40" s="223"/>
      <c r="AQ40" s="223"/>
      <c r="AR40" s="223"/>
      <c r="AS40" s="223"/>
      <c r="AT40" s="223"/>
      <c r="AU40" s="223"/>
      <c r="AV40" s="223"/>
      <c r="AW40" s="223"/>
    </row>
    <row r="41" s="6" customFormat="1" ht="17.5" spans="1:49">
      <c r="A41" s="62"/>
      <c r="B41" s="63"/>
      <c r="C41" s="62"/>
      <c r="D41" s="64"/>
      <c r="E41" s="65" t="s">
        <v>178</v>
      </c>
      <c r="F41" s="65" t="s">
        <v>179</v>
      </c>
      <c r="H41" s="238">
        <v>0</v>
      </c>
      <c r="I41" s="238">
        <f t="shared" ref="I41:I42" si="8">J41+K41*2+L41*4+1</f>
        <v>1</v>
      </c>
      <c r="J41" s="238">
        <v>0</v>
      </c>
      <c r="K41" s="238">
        <v>0</v>
      </c>
      <c r="L41" s="238">
        <v>0</v>
      </c>
      <c r="M41" s="238">
        <v>0</v>
      </c>
      <c r="N41" s="238">
        <v>0</v>
      </c>
      <c r="O41" s="238">
        <v>0</v>
      </c>
      <c r="P41" s="312">
        <f t="shared" ref="P41:P42" si="9">H41+J41*2+K41*4+L41*8+M41*256+N41*512+O41*1024</f>
        <v>0</v>
      </c>
      <c r="Q41" s="238" t="s">
        <v>181</v>
      </c>
      <c r="R41" s="238" t="s">
        <v>181</v>
      </c>
      <c r="S41" s="238" t="s">
        <v>181</v>
      </c>
      <c r="T41" s="238" t="s">
        <v>181</v>
      </c>
      <c r="U41" s="238" t="s">
        <v>181</v>
      </c>
      <c r="V41" s="238" t="s">
        <v>181</v>
      </c>
      <c r="W41" s="238" t="s">
        <v>181</v>
      </c>
      <c r="X41" s="238" t="s">
        <v>181</v>
      </c>
      <c r="Y41" s="238" t="s">
        <v>181</v>
      </c>
      <c r="Z41" s="238" t="s">
        <v>181</v>
      </c>
      <c r="AA41" s="238" t="s">
        <v>181</v>
      </c>
      <c r="AB41" s="238" t="s">
        <v>181</v>
      </c>
      <c r="AC41" s="238" t="s">
        <v>181</v>
      </c>
      <c r="AD41" s="238" t="s">
        <v>181</v>
      </c>
      <c r="AE41" s="238" t="s">
        <v>181</v>
      </c>
      <c r="AF41" s="238" t="s">
        <v>181</v>
      </c>
      <c r="AG41" s="238" t="s">
        <v>181</v>
      </c>
      <c r="AH41" s="238" t="s">
        <v>181</v>
      </c>
      <c r="AI41" s="238" t="s">
        <v>181</v>
      </c>
      <c r="AJ41" s="238" t="s">
        <v>181</v>
      </c>
      <c r="AK41" s="238" t="s">
        <v>181</v>
      </c>
      <c r="AL41" s="238" t="s">
        <v>181</v>
      </c>
      <c r="AM41" s="238" t="s">
        <v>181</v>
      </c>
      <c r="AN41" s="238" t="s">
        <v>181</v>
      </c>
      <c r="AO41" s="238" t="s">
        <v>181</v>
      </c>
      <c r="AP41" s="238" t="s">
        <v>181</v>
      </c>
      <c r="AQ41" s="238" t="s">
        <v>181</v>
      </c>
      <c r="AR41" s="238" t="s">
        <v>181</v>
      </c>
      <c r="AS41" s="238" t="s">
        <v>181</v>
      </c>
      <c r="AT41" s="238" t="s">
        <v>181</v>
      </c>
      <c r="AU41" s="238" t="s">
        <v>181</v>
      </c>
      <c r="AV41" s="238" t="s">
        <v>181</v>
      </c>
      <c r="AW41" s="238" t="s">
        <v>181</v>
      </c>
    </row>
    <row r="42" ht="17.5" spans="1:49">
      <c r="A42" s="31">
        <f t="shared" ref="A42:A46" si="10">A36</f>
        <v>608</v>
      </c>
      <c r="B42" s="40" t="s">
        <v>129</v>
      </c>
      <c r="C42" s="31" t="s">
        <v>179</v>
      </c>
      <c r="D42" s="41" t="s">
        <v>109</v>
      </c>
      <c r="E42" s="42" t="s">
        <v>182</v>
      </c>
      <c r="F42" s="42" t="s">
        <v>179</v>
      </c>
      <c r="G42" s="19"/>
      <c r="H42" s="195">
        <v>0</v>
      </c>
      <c r="I42" s="195">
        <f t="shared" si="8"/>
        <v>1</v>
      </c>
      <c r="J42" s="195">
        <v>0</v>
      </c>
      <c r="K42" s="195">
        <v>0</v>
      </c>
      <c r="L42" s="195">
        <v>0</v>
      </c>
      <c r="M42" s="195">
        <v>0</v>
      </c>
      <c r="N42" s="195">
        <v>0</v>
      </c>
      <c r="O42" s="195">
        <v>0</v>
      </c>
      <c r="P42" s="308">
        <f t="shared" si="9"/>
        <v>0</v>
      </c>
      <c r="Q42" s="234">
        <v>1</v>
      </c>
      <c r="R42" s="234">
        <v>100</v>
      </c>
      <c r="S42" s="234">
        <v>1</v>
      </c>
      <c r="T42" s="234">
        <v>50</v>
      </c>
      <c r="U42" s="234">
        <v>1</v>
      </c>
      <c r="V42" s="318">
        <v>50</v>
      </c>
      <c r="W42" s="223">
        <v>1</v>
      </c>
      <c r="X42" s="223">
        <v>50</v>
      </c>
      <c r="Y42" s="223">
        <v>0.9</v>
      </c>
      <c r="Z42" s="234">
        <v>100</v>
      </c>
      <c r="AA42" s="223">
        <v>105</v>
      </c>
      <c r="AB42" s="223">
        <v>100</v>
      </c>
      <c r="AC42" s="223">
        <v>104</v>
      </c>
      <c r="AD42" s="223">
        <v>112</v>
      </c>
      <c r="AE42" s="223">
        <v>95</v>
      </c>
      <c r="AF42" s="223">
        <v>90</v>
      </c>
      <c r="AG42" s="223">
        <v>0</v>
      </c>
      <c r="AH42" s="223">
        <v>0</v>
      </c>
      <c r="AI42" s="223">
        <v>44</v>
      </c>
      <c r="AJ42" s="223">
        <v>0</v>
      </c>
      <c r="AK42" s="223">
        <v>0</v>
      </c>
      <c r="AL42" s="223">
        <v>0</v>
      </c>
      <c r="AM42" s="223">
        <v>10</v>
      </c>
      <c r="AN42" s="223">
        <v>0</v>
      </c>
      <c r="AO42" s="223">
        <v>0</v>
      </c>
      <c r="AP42" s="223">
        <v>0</v>
      </c>
      <c r="AQ42" s="223">
        <v>0</v>
      </c>
      <c r="AR42" s="223">
        <v>0</v>
      </c>
      <c r="AS42" s="223">
        <v>0</v>
      </c>
      <c r="AT42" s="223">
        <v>0</v>
      </c>
      <c r="AU42" s="223">
        <v>2</v>
      </c>
      <c r="AV42" s="223">
        <v>1</v>
      </c>
      <c r="AW42" s="223">
        <v>43.6</v>
      </c>
    </row>
    <row r="43" s="7" customFormat="1" ht="17.5" spans="1:49">
      <c r="A43" s="67"/>
      <c r="B43" s="63"/>
      <c r="C43" s="65"/>
      <c r="D43" s="64"/>
      <c r="E43" s="65"/>
      <c r="F43" s="65"/>
      <c r="G43" s="6"/>
      <c r="H43" s="238"/>
      <c r="I43" s="238"/>
      <c r="J43" s="238"/>
      <c r="K43" s="238"/>
      <c r="L43" s="238"/>
      <c r="M43" s="238"/>
      <c r="N43" s="238"/>
      <c r="O43" s="238"/>
      <c r="P43" s="313"/>
      <c r="Q43" s="238"/>
      <c r="R43" s="238"/>
      <c r="S43" s="238"/>
      <c r="T43" s="238"/>
      <c r="U43" s="238"/>
      <c r="V43" s="320"/>
      <c r="W43" s="225"/>
      <c r="X43" s="225"/>
      <c r="Y43" s="225"/>
      <c r="Z43" s="238"/>
      <c r="AA43" s="225"/>
      <c r="AB43" s="225"/>
      <c r="AC43" s="225"/>
      <c r="AD43" s="225"/>
      <c r="AE43" s="225"/>
      <c r="AF43" s="225"/>
      <c r="AG43" s="225"/>
      <c r="AH43" s="225"/>
      <c r="AI43" s="225"/>
      <c r="AJ43" s="225"/>
      <c r="AK43" s="225"/>
      <c r="AL43" s="225"/>
      <c r="AM43" s="225"/>
      <c r="AN43" s="225"/>
      <c r="AO43" s="225"/>
      <c r="AP43" s="225"/>
      <c r="AQ43" s="225"/>
      <c r="AR43" s="225"/>
      <c r="AS43" s="225"/>
      <c r="AT43" s="225"/>
      <c r="AU43" s="225"/>
      <c r="AV43" s="225"/>
      <c r="AW43" s="225"/>
    </row>
    <row r="44" customFormat="1" ht="17.5" spans="1:49">
      <c r="A44" s="48">
        <f t="shared" si="10"/>
        <v>608</v>
      </c>
      <c r="B44" s="40"/>
      <c r="C44" s="31" t="s">
        <v>179</v>
      </c>
      <c r="D44" s="41" t="s">
        <v>120</v>
      </c>
      <c r="E44" s="42" t="s">
        <v>183</v>
      </c>
      <c r="F44" s="42" t="s">
        <v>184</v>
      </c>
      <c r="G44" s="19"/>
      <c r="H44" s="195"/>
      <c r="I44" s="195"/>
      <c r="J44" s="195"/>
      <c r="K44" s="195"/>
      <c r="L44" s="195"/>
      <c r="M44" s="195"/>
      <c r="N44" s="195"/>
      <c r="O44" s="195"/>
      <c r="P44" s="308"/>
      <c r="Q44" s="234"/>
      <c r="R44" s="234"/>
      <c r="S44" s="234"/>
      <c r="T44" s="234"/>
      <c r="U44" s="234"/>
      <c r="V44" s="318"/>
      <c r="W44" s="223"/>
      <c r="X44" s="223"/>
      <c r="Y44" s="223"/>
      <c r="Z44" s="234"/>
      <c r="AA44" s="223"/>
      <c r="AB44" s="223"/>
      <c r="AC44" s="223"/>
      <c r="AD44" s="223"/>
      <c r="AE44" s="223"/>
      <c r="AF44" s="223"/>
      <c r="AG44" s="223"/>
      <c r="AH44" s="223"/>
      <c r="AI44" s="223"/>
      <c r="AJ44" s="223"/>
      <c r="AK44" s="223"/>
      <c r="AL44" s="223"/>
      <c r="AM44" s="223"/>
      <c r="AN44" s="223"/>
      <c r="AO44" s="223"/>
      <c r="AP44" s="223"/>
      <c r="AQ44" s="223"/>
      <c r="AR44" s="223"/>
      <c r="AS44" s="223"/>
      <c r="AT44" s="223"/>
      <c r="AU44" s="223"/>
      <c r="AV44" s="223"/>
      <c r="AW44" s="223"/>
    </row>
    <row r="45" s="8" customFormat="1" ht="15.6" customHeight="1" spans="1:49">
      <c r="A45" s="67"/>
      <c r="B45" s="63"/>
      <c r="C45" s="62"/>
      <c r="D45" s="64"/>
      <c r="E45" s="65" t="s">
        <v>185</v>
      </c>
      <c r="F45" s="65" t="s">
        <v>179</v>
      </c>
      <c r="G45" s="6"/>
      <c r="H45" s="238">
        <v>0</v>
      </c>
      <c r="I45" s="238">
        <f t="shared" ref="I45:I50" si="11">J45+K45*2+L45*4+1</f>
        <v>1</v>
      </c>
      <c r="J45" s="238">
        <v>0</v>
      </c>
      <c r="K45" s="238">
        <v>0</v>
      </c>
      <c r="L45" s="238">
        <v>0</v>
      </c>
      <c r="M45" s="238">
        <v>0</v>
      </c>
      <c r="N45" s="238">
        <v>0</v>
      </c>
      <c r="O45" s="238">
        <v>0</v>
      </c>
      <c r="P45" s="312">
        <f t="shared" ref="P45:P50" si="12">H45+J45*2+K45*4+L45*8+M45*256+N45*512+O45*1024</f>
        <v>0</v>
      </c>
      <c r="Q45" s="238" t="s">
        <v>181</v>
      </c>
      <c r="R45" s="238" t="s">
        <v>181</v>
      </c>
      <c r="S45" s="238" t="s">
        <v>181</v>
      </c>
      <c r="T45" s="238" t="s">
        <v>181</v>
      </c>
      <c r="U45" s="238" t="s">
        <v>181</v>
      </c>
      <c r="V45" s="238" t="s">
        <v>181</v>
      </c>
      <c r="W45" s="238" t="s">
        <v>181</v>
      </c>
      <c r="X45" s="238" t="s">
        <v>181</v>
      </c>
      <c r="Y45" s="238" t="s">
        <v>181</v>
      </c>
      <c r="Z45" s="238" t="s">
        <v>181</v>
      </c>
      <c r="AA45" s="238" t="s">
        <v>181</v>
      </c>
      <c r="AB45" s="238" t="s">
        <v>181</v>
      </c>
      <c r="AC45" s="238" t="s">
        <v>181</v>
      </c>
      <c r="AD45" s="238" t="s">
        <v>181</v>
      </c>
      <c r="AE45" s="238" t="s">
        <v>181</v>
      </c>
      <c r="AF45" s="238" t="s">
        <v>181</v>
      </c>
      <c r="AG45" s="238" t="s">
        <v>181</v>
      </c>
      <c r="AH45" s="238" t="s">
        <v>181</v>
      </c>
      <c r="AI45" s="238" t="s">
        <v>181</v>
      </c>
      <c r="AJ45" s="238" t="s">
        <v>181</v>
      </c>
      <c r="AK45" s="238" t="s">
        <v>181</v>
      </c>
      <c r="AL45" s="238" t="s">
        <v>181</v>
      </c>
      <c r="AM45" s="238" t="s">
        <v>181</v>
      </c>
      <c r="AN45" s="238" t="s">
        <v>181</v>
      </c>
      <c r="AO45" s="238" t="s">
        <v>181</v>
      </c>
      <c r="AP45" s="238" t="s">
        <v>181</v>
      </c>
      <c r="AQ45" s="238" t="s">
        <v>181</v>
      </c>
      <c r="AR45" s="238" t="s">
        <v>181</v>
      </c>
      <c r="AS45" s="238" t="s">
        <v>181</v>
      </c>
      <c r="AT45" s="238" t="s">
        <v>181</v>
      </c>
      <c r="AU45" s="238" t="s">
        <v>181</v>
      </c>
      <c r="AV45" s="238" t="s">
        <v>181</v>
      </c>
      <c r="AW45" s="238" t="s">
        <v>181</v>
      </c>
    </row>
    <row r="46" s="9" customFormat="1" ht="15.6" customHeight="1" spans="1:49">
      <c r="A46" s="31">
        <f t="shared" si="10"/>
        <v>608</v>
      </c>
      <c r="B46" s="40" t="s">
        <v>129</v>
      </c>
      <c r="C46" s="31" t="s">
        <v>179</v>
      </c>
      <c r="D46" s="41" t="s">
        <v>126</v>
      </c>
      <c r="E46" s="42" t="s">
        <v>185</v>
      </c>
      <c r="F46" s="42" t="s">
        <v>186</v>
      </c>
      <c r="G46" s="69"/>
      <c r="H46" s="195">
        <v>0</v>
      </c>
      <c r="I46" s="195">
        <f t="shared" si="11"/>
        <v>1</v>
      </c>
      <c r="J46" s="195">
        <v>0</v>
      </c>
      <c r="K46" s="195">
        <v>0</v>
      </c>
      <c r="L46" s="195">
        <v>0</v>
      </c>
      <c r="M46" s="195">
        <v>0</v>
      </c>
      <c r="N46" s="195">
        <v>0</v>
      </c>
      <c r="O46" s="195">
        <v>0</v>
      </c>
      <c r="P46" s="308">
        <f t="shared" si="12"/>
        <v>0</v>
      </c>
      <c r="Q46" s="234">
        <v>1</v>
      </c>
      <c r="R46" s="234">
        <v>100</v>
      </c>
      <c r="S46" s="234">
        <v>1</v>
      </c>
      <c r="T46" s="234">
        <v>50</v>
      </c>
      <c r="U46" s="234">
        <v>1</v>
      </c>
      <c r="V46" s="318">
        <v>50</v>
      </c>
      <c r="W46" s="223">
        <v>1</v>
      </c>
      <c r="X46" s="223">
        <v>50</v>
      </c>
      <c r="Y46" s="223">
        <v>0.9</v>
      </c>
      <c r="Z46" s="234">
        <v>100</v>
      </c>
      <c r="AA46" s="223">
        <v>105</v>
      </c>
      <c r="AB46" s="223">
        <v>100</v>
      </c>
      <c r="AC46" s="223">
        <v>104</v>
      </c>
      <c r="AD46" s="223">
        <v>112</v>
      </c>
      <c r="AE46" s="223">
        <v>95</v>
      </c>
      <c r="AF46" s="223">
        <v>90</v>
      </c>
      <c r="AG46" s="223">
        <v>0</v>
      </c>
      <c r="AH46" s="223">
        <v>0</v>
      </c>
      <c r="AI46" s="223">
        <v>44</v>
      </c>
      <c r="AJ46" s="223">
        <v>0</v>
      </c>
      <c r="AK46" s="223">
        <v>0</v>
      </c>
      <c r="AL46" s="223">
        <v>0</v>
      </c>
      <c r="AM46" s="223">
        <v>10</v>
      </c>
      <c r="AN46" s="223">
        <v>0</v>
      </c>
      <c r="AO46" s="223">
        <v>0</v>
      </c>
      <c r="AP46" s="223">
        <v>0</v>
      </c>
      <c r="AQ46" s="223">
        <v>0</v>
      </c>
      <c r="AR46" s="223">
        <v>0</v>
      </c>
      <c r="AS46" s="223">
        <v>0</v>
      </c>
      <c r="AT46" s="223">
        <v>0</v>
      </c>
      <c r="AU46" s="223">
        <v>2</v>
      </c>
      <c r="AV46" s="223">
        <v>1</v>
      </c>
      <c r="AW46" s="223">
        <v>43.6</v>
      </c>
    </row>
    <row r="47" s="9" customFormat="1" ht="15.6" customHeight="1" spans="1:49">
      <c r="A47" s="67"/>
      <c r="B47" s="63"/>
      <c r="C47" s="62"/>
      <c r="D47" s="64"/>
      <c r="E47" s="65" t="s">
        <v>187</v>
      </c>
      <c r="F47" s="65" t="s">
        <v>188</v>
      </c>
      <c r="G47" s="6"/>
      <c r="H47" s="238">
        <v>0</v>
      </c>
      <c r="I47" s="238">
        <f t="shared" si="11"/>
        <v>1</v>
      </c>
      <c r="J47" s="238">
        <v>0</v>
      </c>
      <c r="K47" s="238">
        <v>0</v>
      </c>
      <c r="L47" s="238">
        <v>0</v>
      </c>
      <c r="M47" s="238">
        <v>0</v>
      </c>
      <c r="N47" s="238">
        <v>0</v>
      </c>
      <c r="O47" s="238">
        <v>0</v>
      </c>
      <c r="P47" s="312">
        <f t="shared" si="12"/>
        <v>0</v>
      </c>
      <c r="Q47" s="238" t="s">
        <v>181</v>
      </c>
      <c r="R47" s="238" t="s">
        <v>181</v>
      </c>
      <c r="S47" s="238" t="s">
        <v>181</v>
      </c>
      <c r="T47" s="238" t="s">
        <v>181</v>
      </c>
      <c r="U47" s="238" t="s">
        <v>181</v>
      </c>
      <c r="V47" s="238" t="s">
        <v>181</v>
      </c>
      <c r="W47" s="238" t="s">
        <v>181</v>
      </c>
      <c r="X47" s="238" t="s">
        <v>181</v>
      </c>
      <c r="Y47" s="238" t="s">
        <v>181</v>
      </c>
      <c r="Z47" s="238" t="s">
        <v>181</v>
      </c>
      <c r="AA47" s="238" t="s">
        <v>181</v>
      </c>
      <c r="AB47" s="238" t="s">
        <v>181</v>
      </c>
      <c r="AC47" s="238" t="s">
        <v>181</v>
      </c>
      <c r="AD47" s="238" t="s">
        <v>181</v>
      </c>
      <c r="AE47" s="238" t="s">
        <v>181</v>
      </c>
      <c r="AF47" s="238" t="s">
        <v>181</v>
      </c>
      <c r="AG47" s="238" t="s">
        <v>181</v>
      </c>
      <c r="AH47" s="238" t="s">
        <v>181</v>
      </c>
      <c r="AI47" s="238" t="s">
        <v>181</v>
      </c>
      <c r="AJ47" s="238" t="s">
        <v>181</v>
      </c>
      <c r="AK47" s="238" t="s">
        <v>181</v>
      </c>
      <c r="AL47" s="238" t="s">
        <v>181</v>
      </c>
      <c r="AM47" s="238" t="s">
        <v>181</v>
      </c>
      <c r="AN47" s="238" t="s">
        <v>181</v>
      </c>
      <c r="AO47" s="238" t="s">
        <v>181</v>
      </c>
      <c r="AP47" s="238" t="s">
        <v>181</v>
      </c>
      <c r="AQ47" s="238" t="s">
        <v>181</v>
      </c>
      <c r="AR47" s="238" t="s">
        <v>181</v>
      </c>
      <c r="AS47" s="238" t="s">
        <v>181</v>
      </c>
      <c r="AT47" s="238" t="s">
        <v>181</v>
      </c>
      <c r="AU47" s="238" t="s">
        <v>181</v>
      </c>
      <c r="AV47" s="238" t="s">
        <v>181</v>
      </c>
      <c r="AW47" s="238" t="s">
        <v>181</v>
      </c>
    </row>
    <row r="48" s="9" customFormat="1" ht="15.6" customHeight="1" spans="1:49">
      <c r="A48" s="31">
        <f>A42</f>
        <v>608</v>
      </c>
      <c r="B48" s="40" t="s">
        <v>129</v>
      </c>
      <c r="C48" s="31" t="s">
        <v>179</v>
      </c>
      <c r="D48" s="41" t="s">
        <v>129</v>
      </c>
      <c r="E48" s="42" t="s">
        <v>187</v>
      </c>
      <c r="F48" s="42" t="s">
        <v>188</v>
      </c>
      <c r="G48" s="19"/>
      <c r="H48" s="195">
        <v>0</v>
      </c>
      <c r="I48" s="195">
        <f t="shared" si="11"/>
        <v>1</v>
      </c>
      <c r="J48" s="195">
        <v>0</v>
      </c>
      <c r="K48" s="195">
        <v>0</v>
      </c>
      <c r="L48" s="195">
        <v>0</v>
      </c>
      <c r="M48" s="195">
        <v>0</v>
      </c>
      <c r="N48" s="195">
        <v>0</v>
      </c>
      <c r="O48" s="195">
        <v>0</v>
      </c>
      <c r="P48" s="308">
        <f t="shared" si="12"/>
        <v>0</v>
      </c>
      <c r="Q48" s="234">
        <v>1</v>
      </c>
      <c r="R48" s="234">
        <v>100</v>
      </c>
      <c r="S48" s="234">
        <v>1</v>
      </c>
      <c r="T48" s="234">
        <v>50</v>
      </c>
      <c r="U48" s="234">
        <v>1</v>
      </c>
      <c r="V48" s="318">
        <v>50</v>
      </c>
      <c r="W48" s="223">
        <v>1</v>
      </c>
      <c r="X48" s="223">
        <v>50</v>
      </c>
      <c r="Y48" s="223">
        <v>0.9</v>
      </c>
      <c r="Z48" s="234">
        <v>100</v>
      </c>
      <c r="AA48" s="223">
        <v>105</v>
      </c>
      <c r="AB48" s="223">
        <v>100</v>
      </c>
      <c r="AC48" s="223">
        <v>104</v>
      </c>
      <c r="AD48" s="223">
        <v>112</v>
      </c>
      <c r="AE48" s="223">
        <v>95</v>
      </c>
      <c r="AF48" s="223">
        <v>90</v>
      </c>
      <c r="AG48" s="223">
        <v>0</v>
      </c>
      <c r="AH48" s="223">
        <v>0</v>
      </c>
      <c r="AI48" s="223">
        <v>44</v>
      </c>
      <c r="AJ48" s="223">
        <v>0</v>
      </c>
      <c r="AK48" s="223">
        <v>0</v>
      </c>
      <c r="AL48" s="223">
        <v>0</v>
      </c>
      <c r="AM48" s="223">
        <v>10</v>
      </c>
      <c r="AN48" s="223">
        <v>0</v>
      </c>
      <c r="AO48" s="223">
        <v>0</v>
      </c>
      <c r="AP48" s="223">
        <v>0</v>
      </c>
      <c r="AQ48" s="223">
        <v>0</v>
      </c>
      <c r="AR48" s="223">
        <v>0</v>
      </c>
      <c r="AS48" s="223">
        <v>0</v>
      </c>
      <c r="AT48" s="223">
        <v>0</v>
      </c>
      <c r="AU48" s="223">
        <v>2</v>
      </c>
      <c r="AV48" s="223">
        <v>1</v>
      </c>
      <c r="AW48" s="223">
        <v>43.6</v>
      </c>
    </row>
    <row r="49" s="6" customFormat="1" ht="17.5" spans="1:49">
      <c r="A49" s="62"/>
      <c r="B49" s="63"/>
      <c r="C49" s="62"/>
      <c r="D49" s="64"/>
      <c r="E49" s="65" t="s">
        <v>190</v>
      </c>
      <c r="F49" s="65" t="s">
        <v>191</v>
      </c>
      <c r="H49" s="238">
        <v>0</v>
      </c>
      <c r="I49" s="238">
        <f t="shared" si="11"/>
        <v>1</v>
      </c>
      <c r="J49" s="238">
        <v>0</v>
      </c>
      <c r="K49" s="238">
        <v>0</v>
      </c>
      <c r="L49" s="238">
        <v>0</v>
      </c>
      <c r="M49" s="238">
        <v>0</v>
      </c>
      <c r="N49" s="238">
        <v>0</v>
      </c>
      <c r="O49" s="238">
        <v>0</v>
      </c>
      <c r="P49" s="312">
        <f t="shared" si="12"/>
        <v>0</v>
      </c>
      <c r="Q49" s="238" t="s">
        <v>181</v>
      </c>
      <c r="R49" s="238" t="s">
        <v>181</v>
      </c>
      <c r="S49" s="238" t="s">
        <v>181</v>
      </c>
      <c r="T49" s="238" t="s">
        <v>181</v>
      </c>
      <c r="U49" s="238" t="s">
        <v>181</v>
      </c>
      <c r="V49" s="238" t="s">
        <v>181</v>
      </c>
      <c r="W49" s="238" t="s">
        <v>181</v>
      </c>
      <c r="X49" s="238" t="s">
        <v>181</v>
      </c>
      <c r="Y49" s="238" t="s">
        <v>181</v>
      </c>
      <c r="Z49" s="238" t="s">
        <v>181</v>
      </c>
      <c r="AA49" s="238" t="s">
        <v>181</v>
      </c>
      <c r="AB49" s="238" t="s">
        <v>181</v>
      </c>
      <c r="AC49" s="238" t="s">
        <v>181</v>
      </c>
      <c r="AD49" s="238" t="s">
        <v>181</v>
      </c>
      <c r="AE49" s="238" t="s">
        <v>181</v>
      </c>
      <c r="AF49" s="238" t="s">
        <v>181</v>
      </c>
      <c r="AG49" s="238" t="s">
        <v>181</v>
      </c>
      <c r="AH49" s="238" t="s">
        <v>181</v>
      </c>
      <c r="AI49" s="238" t="s">
        <v>181</v>
      </c>
      <c r="AJ49" s="238" t="s">
        <v>181</v>
      </c>
      <c r="AK49" s="238" t="s">
        <v>181</v>
      </c>
      <c r="AL49" s="238" t="s">
        <v>181</v>
      </c>
      <c r="AM49" s="238" t="s">
        <v>181</v>
      </c>
      <c r="AN49" s="238" t="s">
        <v>181</v>
      </c>
      <c r="AO49" s="238" t="s">
        <v>181</v>
      </c>
      <c r="AP49" s="238" t="s">
        <v>181</v>
      </c>
      <c r="AQ49" s="238" t="s">
        <v>181</v>
      </c>
      <c r="AR49" s="238" t="s">
        <v>181</v>
      </c>
      <c r="AS49" s="238" t="s">
        <v>181</v>
      </c>
      <c r="AT49" s="238" t="s">
        <v>181</v>
      </c>
      <c r="AU49" s="238" t="s">
        <v>181</v>
      </c>
      <c r="AV49" s="238" t="s">
        <v>181</v>
      </c>
      <c r="AW49" s="238" t="s">
        <v>181</v>
      </c>
    </row>
    <row r="50" s="9" customFormat="1" ht="17.5" spans="1:50">
      <c r="A50" s="31">
        <f>A44</f>
        <v>608</v>
      </c>
      <c r="B50" s="40" t="s">
        <v>129</v>
      </c>
      <c r="C50" s="31" t="s">
        <v>179</v>
      </c>
      <c r="D50" s="41" t="s">
        <v>132</v>
      </c>
      <c r="E50" s="42" t="s">
        <v>190</v>
      </c>
      <c r="F50" s="42" t="s">
        <v>191</v>
      </c>
      <c r="G50" s="19"/>
      <c r="H50" s="195">
        <v>0</v>
      </c>
      <c r="I50" s="195">
        <f t="shared" si="11"/>
        <v>1</v>
      </c>
      <c r="J50" s="195">
        <v>0</v>
      </c>
      <c r="K50" s="195">
        <v>0</v>
      </c>
      <c r="L50" s="195">
        <v>0</v>
      </c>
      <c r="M50" s="195">
        <v>0</v>
      </c>
      <c r="N50" s="195">
        <v>0</v>
      </c>
      <c r="O50" s="195">
        <v>0</v>
      </c>
      <c r="P50" s="308">
        <f t="shared" si="12"/>
        <v>0</v>
      </c>
      <c r="Q50" s="234">
        <v>1</v>
      </c>
      <c r="R50" s="234">
        <v>100</v>
      </c>
      <c r="S50" s="234">
        <v>1</v>
      </c>
      <c r="T50" s="234">
        <v>50</v>
      </c>
      <c r="U50" s="234">
        <v>1</v>
      </c>
      <c r="V50" s="318">
        <v>50</v>
      </c>
      <c r="W50" s="223">
        <v>1</v>
      </c>
      <c r="X50" s="223">
        <v>50</v>
      </c>
      <c r="Y50" s="223">
        <v>0.9</v>
      </c>
      <c r="Z50" s="234">
        <v>100</v>
      </c>
      <c r="AA50" s="223">
        <v>105</v>
      </c>
      <c r="AB50" s="223">
        <v>100</v>
      </c>
      <c r="AC50" s="223">
        <v>104</v>
      </c>
      <c r="AD50" s="223">
        <v>112</v>
      </c>
      <c r="AE50" s="223">
        <v>95</v>
      </c>
      <c r="AF50" s="223">
        <v>90</v>
      </c>
      <c r="AG50" s="223">
        <v>0</v>
      </c>
      <c r="AH50" s="223">
        <v>0</v>
      </c>
      <c r="AI50" s="223">
        <v>44</v>
      </c>
      <c r="AJ50" s="223">
        <v>0</v>
      </c>
      <c r="AK50" s="223">
        <v>0</v>
      </c>
      <c r="AL50" s="223">
        <v>0</v>
      </c>
      <c r="AM50" s="223">
        <v>10</v>
      </c>
      <c r="AN50" s="223">
        <v>0</v>
      </c>
      <c r="AO50" s="223">
        <v>0</v>
      </c>
      <c r="AP50" s="223">
        <v>0</v>
      </c>
      <c r="AQ50" s="223">
        <v>0</v>
      </c>
      <c r="AR50" s="223">
        <v>0</v>
      </c>
      <c r="AS50" s="223">
        <v>0</v>
      </c>
      <c r="AT50" s="223">
        <v>0</v>
      </c>
      <c r="AU50" s="223">
        <v>2</v>
      </c>
      <c r="AV50" s="223">
        <v>1</v>
      </c>
      <c r="AW50" s="223">
        <v>43.6</v>
      </c>
      <c r="AX50" s="26"/>
    </row>
    <row r="51" s="10" customFormat="1" ht="17.5" spans="1:49">
      <c r="A51" s="70"/>
      <c r="B51" s="71"/>
      <c r="C51" s="70"/>
      <c r="D51" s="72"/>
      <c r="E51" s="73" t="s">
        <v>192</v>
      </c>
      <c r="F51" s="73"/>
      <c r="H51" s="141">
        <v>0</v>
      </c>
      <c r="I51" s="141">
        <f t="shared" ref="I51:I59" si="13">J51+K51*2+L51*4+1</f>
        <v>1</v>
      </c>
      <c r="J51" s="141">
        <v>0</v>
      </c>
      <c r="K51" s="141">
        <v>0</v>
      </c>
      <c r="L51" s="141">
        <v>0</v>
      </c>
      <c r="M51" s="141">
        <v>0</v>
      </c>
      <c r="N51" s="141">
        <v>0</v>
      </c>
      <c r="O51" s="141">
        <v>0</v>
      </c>
      <c r="P51" s="141">
        <f t="shared" ref="P51:P59" si="14">H51+J51*2+K51*4+L51*8+M51*256+N51*512+O51*1024</f>
        <v>0</v>
      </c>
      <c r="Q51" s="141">
        <v>1</v>
      </c>
      <c r="R51" s="141">
        <v>100</v>
      </c>
      <c r="S51" s="141">
        <v>1</v>
      </c>
      <c r="T51" s="141">
        <v>50</v>
      </c>
      <c r="U51" s="141">
        <v>1</v>
      </c>
      <c r="V51" s="321">
        <v>50</v>
      </c>
      <c r="W51" s="110">
        <v>1</v>
      </c>
      <c r="X51" s="110">
        <v>50</v>
      </c>
      <c r="Y51" s="110">
        <v>0.9</v>
      </c>
      <c r="Z51" s="141">
        <v>100</v>
      </c>
      <c r="AA51" s="110">
        <v>105</v>
      </c>
      <c r="AB51" s="110">
        <v>100</v>
      </c>
      <c r="AC51" s="110">
        <v>104</v>
      </c>
      <c r="AD51" s="110">
        <v>107</v>
      </c>
      <c r="AE51" s="110">
        <v>96</v>
      </c>
      <c r="AF51" s="110">
        <v>93</v>
      </c>
      <c r="AG51" s="110" t="s">
        <v>1285</v>
      </c>
      <c r="AH51" s="110" t="s">
        <v>1285</v>
      </c>
      <c r="AI51" s="110" t="s">
        <v>1286</v>
      </c>
      <c r="AJ51" s="110">
        <v>0</v>
      </c>
      <c r="AK51" s="110">
        <v>0</v>
      </c>
      <c r="AL51" s="110" t="s">
        <v>181</v>
      </c>
      <c r="AM51" s="110" t="s">
        <v>181</v>
      </c>
      <c r="AN51" s="110" t="s">
        <v>181</v>
      </c>
      <c r="AO51" s="110" t="s">
        <v>181</v>
      </c>
      <c r="AP51" s="110" t="s">
        <v>181</v>
      </c>
      <c r="AQ51" s="110" t="s">
        <v>181</v>
      </c>
      <c r="AR51" s="110" t="s">
        <v>181</v>
      </c>
      <c r="AS51" s="110" t="s">
        <v>181</v>
      </c>
      <c r="AT51" s="110" t="s">
        <v>181</v>
      </c>
      <c r="AU51" s="110" t="s">
        <v>181</v>
      </c>
      <c r="AV51" s="110">
        <v>1</v>
      </c>
      <c r="AW51" s="110" t="s">
        <v>1286</v>
      </c>
    </row>
    <row r="52" ht="17.5" spans="1:49">
      <c r="A52" s="31">
        <f>A42</f>
        <v>608</v>
      </c>
      <c r="B52" s="40" t="s">
        <v>132</v>
      </c>
      <c r="C52" s="31" t="s">
        <v>193</v>
      </c>
      <c r="D52" s="41" t="s">
        <v>109</v>
      </c>
      <c r="E52" s="42" t="s">
        <v>201</v>
      </c>
      <c r="F52" s="42" t="s">
        <v>193</v>
      </c>
      <c r="G52" s="19"/>
      <c r="H52" s="195">
        <v>0</v>
      </c>
      <c r="I52" s="195">
        <f t="shared" si="13"/>
        <v>1</v>
      </c>
      <c r="J52" s="195">
        <v>0</v>
      </c>
      <c r="K52" s="195">
        <v>0</v>
      </c>
      <c r="L52" s="195">
        <v>0</v>
      </c>
      <c r="M52" s="195">
        <v>0</v>
      </c>
      <c r="N52" s="195">
        <v>0</v>
      </c>
      <c r="O52" s="195">
        <v>0</v>
      </c>
      <c r="P52" s="308">
        <f t="shared" si="14"/>
        <v>0</v>
      </c>
      <c r="Q52" s="234">
        <v>1</v>
      </c>
      <c r="R52" s="234">
        <v>100</v>
      </c>
      <c r="S52" s="234">
        <v>1</v>
      </c>
      <c r="T52" s="234">
        <v>50</v>
      </c>
      <c r="U52" s="234">
        <v>1</v>
      </c>
      <c r="V52" s="318">
        <v>50</v>
      </c>
      <c r="W52" s="223">
        <v>1</v>
      </c>
      <c r="X52" s="223">
        <v>50</v>
      </c>
      <c r="Y52" s="223">
        <v>0.9</v>
      </c>
      <c r="Z52" s="234">
        <v>100</v>
      </c>
      <c r="AA52" s="223">
        <v>105</v>
      </c>
      <c r="AB52" s="223">
        <v>100</v>
      </c>
      <c r="AC52" s="223">
        <v>104</v>
      </c>
      <c r="AD52" s="223">
        <v>107</v>
      </c>
      <c r="AE52" s="223">
        <v>96</v>
      </c>
      <c r="AF52" s="223">
        <v>93</v>
      </c>
      <c r="AG52" s="223">
        <v>0</v>
      </c>
      <c r="AH52" s="223">
        <v>0</v>
      </c>
      <c r="AI52" s="223">
        <v>44</v>
      </c>
      <c r="AJ52" s="223">
        <v>0</v>
      </c>
      <c r="AK52" s="223">
        <v>0</v>
      </c>
      <c r="AL52" s="223">
        <v>0</v>
      </c>
      <c r="AM52" s="223">
        <v>10</v>
      </c>
      <c r="AN52" s="223">
        <v>0</v>
      </c>
      <c r="AO52" s="223">
        <v>0</v>
      </c>
      <c r="AP52" s="223">
        <v>0</v>
      </c>
      <c r="AQ52" s="223">
        <v>0</v>
      </c>
      <c r="AR52" s="223">
        <v>0</v>
      </c>
      <c r="AS52" s="223">
        <v>0</v>
      </c>
      <c r="AT52" s="223">
        <v>0</v>
      </c>
      <c r="AU52" s="223">
        <v>2</v>
      </c>
      <c r="AV52" s="223">
        <v>1</v>
      </c>
      <c r="AW52" s="223">
        <v>43.6</v>
      </c>
    </row>
    <row r="53" s="10" customFormat="1" ht="17.5" spans="1:49">
      <c r="A53" s="70"/>
      <c r="B53" s="71"/>
      <c r="C53" s="70"/>
      <c r="D53" s="72"/>
      <c r="E53" s="73" t="s">
        <v>192</v>
      </c>
      <c r="F53" s="73"/>
      <c r="H53" s="141">
        <v>0</v>
      </c>
      <c r="I53" s="141">
        <f t="shared" si="13"/>
        <v>1</v>
      </c>
      <c r="J53" s="141">
        <v>0</v>
      </c>
      <c r="K53" s="141">
        <v>0</v>
      </c>
      <c r="L53" s="141">
        <v>0</v>
      </c>
      <c r="M53" s="141">
        <v>0</v>
      </c>
      <c r="N53" s="141">
        <v>0</v>
      </c>
      <c r="O53" s="141">
        <v>0</v>
      </c>
      <c r="P53" s="141">
        <f t="shared" si="14"/>
        <v>0</v>
      </c>
      <c r="Q53" s="141">
        <v>1</v>
      </c>
      <c r="R53" s="141">
        <v>100</v>
      </c>
      <c r="S53" s="141">
        <v>1</v>
      </c>
      <c r="T53" s="141">
        <v>50</v>
      </c>
      <c r="U53" s="141">
        <v>1</v>
      </c>
      <c r="V53" s="321">
        <v>50</v>
      </c>
      <c r="W53" s="110">
        <v>1</v>
      </c>
      <c r="X53" s="110">
        <v>50</v>
      </c>
      <c r="Y53" s="110">
        <v>0.9</v>
      </c>
      <c r="Z53" s="141">
        <v>100</v>
      </c>
      <c r="AA53" s="110">
        <v>105</v>
      </c>
      <c r="AB53" s="110">
        <v>100</v>
      </c>
      <c r="AC53" s="110">
        <v>104</v>
      </c>
      <c r="AD53" s="110">
        <v>107</v>
      </c>
      <c r="AE53" s="110">
        <v>96</v>
      </c>
      <c r="AF53" s="110">
        <v>93</v>
      </c>
      <c r="AG53" s="110" t="s">
        <v>1285</v>
      </c>
      <c r="AH53" s="110" t="s">
        <v>1285</v>
      </c>
      <c r="AI53" s="110" t="s">
        <v>1286</v>
      </c>
      <c r="AJ53" s="110">
        <v>0</v>
      </c>
      <c r="AK53" s="110">
        <v>0</v>
      </c>
      <c r="AL53" s="110" t="s">
        <v>181</v>
      </c>
      <c r="AM53" s="110" t="s">
        <v>181</v>
      </c>
      <c r="AN53" s="110" t="s">
        <v>181</v>
      </c>
      <c r="AO53" s="110" t="s">
        <v>181</v>
      </c>
      <c r="AP53" s="110" t="s">
        <v>181</v>
      </c>
      <c r="AQ53" s="110" t="s">
        <v>181</v>
      </c>
      <c r="AR53" s="110" t="s">
        <v>181</v>
      </c>
      <c r="AS53" s="110" t="s">
        <v>181</v>
      </c>
      <c r="AT53" s="110" t="s">
        <v>181</v>
      </c>
      <c r="AU53" s="110" t="s">
        <v>181</v>
      </c>
      <c r="AV53" s="110">
        <v>1</v>
      </c>
      <c r="AW53" s="110" t="s">
        <v>1286</v>
      </c>
    </row>
    <row r="54" ht="17.5" spans="1:49">
      <c r="A54" s="31">
        <f t="shared" ref="A54:A58" si="15">A52</f>
        <v>608</v>
      </c>
      <c r="B54" s="40" t="s">
        <v>135</v>
      </c>
      <c r="C54" s="31" t="s">
        <v>202</v>
      </c>
      <c r="D54" s="41" t="s">
        <v>109</v>
      </c>
      <c r="E54" s="42" t="s">
        <v>203</v>
      </c>
      <c r="F54" s="42" t="s">
        <v>202</v>
      </c>
      <c r="G54" s="19"/>
      <c r="H54" s="195">
        <v>0</v>
      </c>
      <c r="I54" s="195">
        <f t="shared" si="13"/>
        <v>1</v>
      </c>
      <c r="J54" s="195">
        <v>0</v>
      </c>
      <c r="K54" s="195">
        <v>0</v>
      </c>
      <c r="L54" s="195">
        <v>0</v>
      </c>
      <c r="M54" s="195">
        <v>0</v>
      </c>
      <c r="N54" s="195">
        <v>0</v>
      </c>
      <c r="O54" s="195">
        <v>0</v>
      </c>
      <c r="P54" s="308">
        <f t="shared" si="14"/>
        <v>0</v>
      </c>
      <c r="Q54" s="234">
        <v>1</v>
      </c>
      <c r="R54" s="234">
        <v>100</v>
      </c>
      <c r="S54" s="234">
        <v>1</v>
      </c>
      <c r="T54" s="234">
        <v>50</v>
      </c>
      <c r="U54" s="234">
        <v>1</v>
      </c>
      <c r="V54" s="234">
        <v>50</v>
      </c>
      <c r="W54" s="223">
        <v>1</v>
      </c>
      <c r="X54" s="223">
        <v>50</v>
      </c>
      <c r="Y54" s="223">
        <v>0.9</v>
      </c>
      <c r="Z54" s="234">
        <v>100</v>
      </c>
      <c r="AA54" s="223">
        <v>105</v>
      </c>
      <c r="AB54" s="223">
        <v>100</v>
      </c>
      <c r="AC54" s="223">
        <v>104</v>
      </c>
      <c r="AD54" s="223">
        <v>107</v>
      </c>
      <c r="AE54" s="223">
        <v>96</v>
      </c>
      <c r="AF54" s="223">
        <v>93</v>
      </c>
      <c r="AG54" s="223">
        <v>0</v>
      </c>
      <c r="AH54" s="223">
        <v>0</v>
      </c>
      <c r="AI54" s="223">
        <v>44</v>
      </c>
      <c r="AJ54" s="223">
        <v>0</v>
      </c>
      <c r="AK54" s="223">
        <v>0</v>
      </c>
      <c r="AL54" s="223">
        <v>0</v>
      </c>
      <c r="AM54" s="223">
        <v>10</v>
      </c>
      <c r="AN54" s="223">
        <v>0</v>
      </c>
      <c r="AO54" s="223">
        <v>0</v>
      </c>
      <c r="AP54" s="223">
        <v>0</v>
      </c>
      <c r="AQ54" s="223">
        <v>0</v>
      </c>
      <c r="AR54" s="223">
        <v>0</v>
      </c>
      <c r="AS54" s="223">
        <v>0</v>
      </c>
      <c r="AT54" s="223">
        <v>0</v>
      </c>
      <c r="AU54" s="223">
        <v>2</v>
      </c>
      <c r="AV54" s="223">
        <v>1</v>
      </c>
      <c r="AW54" s="223">
        <v>43.6</v>
      </c>
    </row>
    <row r="55" s="6" customFormat="1" ht="17.5" spans="1:49">
      <c r="A55" s="62"/>
      <c r="B55" s="63"/>
      <c r="C55" s="62"/>
      <c r="D55" s="64"/>
      <c r="E55" s="65" t="s">
        <v>204</v>
      </c>
      <c r="F55" s="65"/>
      <c r="H55" s="238">
        <v>0</v>
      </c>
      <c r="I55" s="238">
        <f t="shared" si="13"/>
        <v>1</v>
      </c>
      <c r="J55" s="238">
        <v>0</v>
      </c>
      <c r="K55" s="238">
        <v>0</v>
      </c>
      <c r="L55" s="238">
        <v>0</v>
      </c>
      <c r="M55" s="238">
        <v>0</v>
      </c>
      <c r="N55" s="238">
        <v>0</v>
      </c>
      <c r="O55" s="238">
        <v>0</v>
      </c>
      <c r="P55" s="312">
        <f t="shared" si="14"/>
        <v>0</v>
      </c>
      <c r="Q55" s="238" t="s">
        <v>181</v>
      </c>
      <c r="R55" s="238" t="s">
        <v>181</v>
      </c>
      <c r="S55" s="238" t="s">
        <v>181</v>
      </c>
      <c r="T55" s="238" t="s">
        <v>181</v>
      </c>
      <c r="U55" s="238" t="s">
        <v>181</v>
      </c>
      <c r="V55" s="238" t="s">
        <v>181</v>
      </c>
      <c r="W55" s="238" t="s">
        <v>181</v>
      </c>
      <c r="X55" s="238" t="s">
        <v>181</v>
      </c>
      <c r="Y55" s="238" t="s">
        <v>181</v>
      </c>
      <c r="Z55" s="238" t="s">
        <v>181</v>
      </c>
      <c r="AA55" s="238" t="s">
        <v>181</v>
      </c>
      <c r="AB55" s="238" t="s">
        <v>181</v>
      </c>
      <c r="AC55" s="238" t="s">
        <v>181</v>
      </c>
      <c r="AD55" s="238" t="s">
        <v>181</v>
      </c>
      <c r="AE55" s="238" t="s">
        <v>181</v>
      </c>
      <c r="AF55" s="238" t="s">
        <v>181</v>
      </c>
      <c r="AG55" s="238" t="s">
        <v>181</v>
      </c>
      <c r="AH55" s="238" t="s">
        <v>181</v>
      </c>
      <c r="AI55" s="238" t="s">
        <v>181</v>
      </c>
      <c r="AJ55" s="238" t="s">
        <v>181</v>
      </c>
      <c r="AK55" s="238" t="s">
        <v>181</v>
      </c>
      <c r="AL55" s="238" t="s">
        <v>181</v>
      </c>
      <c r="AM55" s="238" t="s">
        <v>181</v>
      </c>
      <c r="AN55" s="238" t="s">
        <v>181</v>
      </c>
      <c r="AO55" s="238" t="s">
        <v>181</v>
      </c>
      <c r="AP55" s="238" t="s">
        <v>181</v>
      </c>
      <c r="AQ55" s="238" t="s">
        <v>181</v>
      </c>
      <c r="AR55" s="238" t="s">
        <v>181</v>
      </c>
      <c r="AS55" s="238" t="s">
        <v>181</v>
      </c>
      <c r="AT55" s="238" t="s">
        <v>181</v>
      </c>
      <c r="AU55" s="238" t="s">
        <v>181</v>
      </c>
      <c r="AV55" s="238" t="s">
        <v>181</v>
      </c>
      <c r="AW55" s="238" t="s">
        <v>181</v>
      </c>
    </row>
    <row r="56" ht="17.5" spans="1:49">
      <c r="A56" s="31">
        <f t="shared" si="15"/>
        <v>608</v>
      </c>
      <c r="B56" s="40" t="s">
        <v>135</v>
      </c>
      <c r="C56" s="31" t="s">
        <v>202</v>
      </c>
      <c r="D56" s="41" t="s">
        <v>120</v>
      </c>
      <c r="E56" s="42" t="s">
        <v>206</v>
      </c>
      <c r="F56" s="42" t="s">
        <v>207</v>
      </c>
      <c r="G56" s="19"/>
      <c r="H56" s="195">
        <v>0</v>
      </c>
      <c r="I56" s="195">
        <f t="shared" si="13"/>
        <v>1</v>
      </c>
      <c r="J56" s="195">
        <v>0</v>
      </c>
      <c r="K56" s="195">
        <v>0</v>
      </c>
      <c r="L56" s="195">
        <v>0</v>
      </c>
      <c r="M56" s="195">
        <v>0</v>
      </c>
      <c r="N56" s="195">
        <v>0</v>
      </c>
      <c r="O56" s="195">
        <v>0</v>
      </c>
      <c r="P56" s="308">
        <f t="shared" si="14"/>
        <v>0</v>
      </c>
      <c r="Q56" s="234">
        <v>1</v>
      </c>
      <c r="R56" s="234">
        <v>100</v>
      </c>
      <c r="S56" s="234">
        <v>1</v>
      </c>
      <c r="T56" s="234">
        <v>50</v>
      </c>
      <c r="U56" s="234">
        <v>1</v>
      </c>
      <c r="V56" s="318">
        <v>50</v>
      </c>
      <c r="W56" s="223">
        <v>1</v>
      </c>
      <c r="X56" s="223">
        <v>50</v>
      </c>
      <c r="Y56" s="223">
        <v>0.9</v>
      </c>
      <c r="Z56" s="234">
        <v>100</v>
      </c>
      <c r="AA56" s="223">
        <v>105</v>
      </c>
      <c r="AB56" s="223">
        <v>100</v>
      </c>
      <c r="AC56" s="223">
        <v>104</v>
      </c>
      <c r="AD56" s="223">
        <v>112</v>
      </c>
      <c r="AE56" s="223">
        <v>95</v>
      </c>
      <c r="AF56" s="223">
        <v>90</v>
      </c>
      <c r="AG56" s="223">
        <v>0</v>
      </c>
      <c r="AH56" s="223">
        <v>0</v>
      </c>
      <c r="AI56" s="223">
        <v>44</v>
      </c>
      <c r="AJ56" s="223">
        <v>0</v>
      </c>
      <c r="AK56" s="223">
        <v>0</v>
      </c>
      <c r="AL56" s="223">
        <v>0</v>
      </c>
      <c r="AM56" s="223">
        <v>10</v>
      </c>
      <c r="AN56" s="223">
        <v>0</v>
      </c>
      <c r="AO56" s="223">
        <v>0</v>
      </c>
      <c r="AP56" s="223">
        <v>0</v>
      </c>
      <c r="AQ56" s="223">
        <v>0</v>
      </c>
      <c r="AR56" s="223">
        <v>0</v>
      </c>
      <c r="AS56" s="223">
        <v>0</v>
      </c>
      <c r="AT56" s="223">
        <v>0</v>
      </c>
      <c r="AU56" s="223">
        <v>2</v>
      </c>
      <c r="AV56" s="223">
        <v>1</v>
      </c>
      <c r="AW56" s="223">
        <v>43.6</v>
      </c>
    </row>
    <row r="57" s="7" customFormat="1" ht="17.5" spans="1:49">
      <c r="A57" s="67"/>
      <c r="B57" s="63"/>
      <c r="C57" s="62"/>
      <c r="D57" s="64"/>
      <c r="E57" s="65" t="s">
        <v>192</v>
      </c>
      <c r="F57" s="76"/>
      <c r="G57" s="6"/>
      <c r="H57" s="238">
        <v>0</v>
      </c>
      <c r="I57" s="238">
        <f t="shared" si="13"/>
        <v>1</v>
      </c>
      <c r="J57" s="238">
        <v>0</v>
      </c>
      <c r="K57" s="238">
        <v>0</v>
      </c>
      <c r="L57" s="238">
        <v>0</v>
      </c>
      <c r="M57" s="238">
        <v>0</v>
      </c>
      <c r="N57" s="238">
        <v>0</v>
      </c>
      <c r="O57" s="238">
        <v>0</v>
      </c>
      <c r="P57" s="238">
        <f t="shared" si="14"/>
        <v>0</v>
      </c>
      <c r="Q57" s="238">
        <v>1</v>
      </c>
      <c r="R57" s="238">
        <v>100</v>
      </c>
      <c r="S57" s="238">
        <v>1</v>
      </c>
      <c r="T57" s="238">
        <v>50</v>
      </c>
      <c r="U57" s="238">
        <v>1</v>
      </c>
      <c r="V57" s="322">
        <v>50</v>
      </c>
      <c r="W57" s="225">
        <v>1</v>
      </c>
      <c r="X57" s="225">
        <v>50</v>
      </c>
      <c r="Y57" s="225">
        <v>0.9</v>
      </c>
      <c r="Z57" s="238">
        <v>100</v>
      </c>
      <c r="AA57" s="225">
        <v>105</v>
      </c>
      <c r="AB57" s="225">
        <v>100</v>
      </c>
      <c r="AC57" s="225">
        <v>104</v>
      </c>
      <c r="AD57" s="225">
        <v>107</v>
      </c>
      <c r="AE57" s="225">
        <v>96</v>
      </c>
      <c r="AF57" s="225">
        <v>93</v>
      </c>
      <c r="AG57" s="225" t="s">
        <v>1285</v>
      </c>
      <c r="AH57" s="225" t="s">
        <v>1285</v>
      </c>
      <c r="AI57" s="225" t="s">
        <v>1286</v>
      </c>
      <c r="AJ57" s="225">
        <v>0</v>
      </c>
      <c r="AK57" s="225">
        <v>0</v>
      </c>
      <c r="AL57" s="225" t="s">
        <v>181</v>
      </c>
      <c r="AM57" s="225" t="s">
        <v>181</v>
      </c>
      <c r="AN57" s="225" t="s">
        <v>181</v>
      </c>
      <c r="AO57" s="225" t="s">
        <v>181</v>
      </c>
      <c r="AP57" s="225" t="s">
        <v>181</v>
      </c>
      <c r="AQ57" s="225" t="s">
        <v>181</v>
      </c>
      <c r="AR57" s="225" t="s">
        <v>181</v>
      </c>
      <c r="AS57" s="225" t="s">
        <v>181</v>
      </c>
      <c r="AT57" s="225" t="s">
        <v>181</v>
      </c>
      <c r="AU57" s="225" t="s">
        <v>181</v>
      </c>
      <c r="AV57" s="225">
        <v>1</v>
      </c>
      <c r="AW57" s="225" t="s">
        <v>1286</v>
      </c>
    </row>
    <row r="58" customFormat="1" ht="17.5" spans="1:49">
      <c r="A58" s="57">
        <f t="shared" si="15"/>
        <v>608</v>
      </c>
      <c r="B58" s="58" t="s">
        <v>135</v>
      </c>
      <c r="C58" s="59" t="s">
        <v>202</v>
      </c>
      <c r="D58" s="60" t="s">
        <v>126</v>
      </c>
      <c r="E58" s="61" t="s">
        <v>212</v>
      </c>
      <c r="F58" s="77" t="s">
        <v>213</v>
      </c>
      <c r="G58" s="19"/>
      <c r="H58" s="195">
        <v>0</v>
      </c>
      <c r="I58" s="195">
        <f t="shared" si="13"/>
        <v>1</v>
      </c>
      <c r="J58" s="195">
        <v>0</v>
      </c>
      <c r="K58" s="195">
        <v>0</v>
      </c>
      <c r="L58" s="195">
        <v>0</v>
      </c>
      <c r="M58" s="195">
        <v>0</v>
      </c>
      <c r="N58" s="195">
        <v>0</v>
      </c>
      <c r="O58" s="195">
        <v>0</v>
      </c>
      <c r="P58" s="308">
        <f t="shared" si="14"/>
        <v>0</v>
      </c>
      <c r="Q58" s="234">
        <v>1</v>
      </c>
      <c r="R58" s="234">
        <v>100</v>
      </c>
      <c r="S58" s="234">
        <v>1</v>
      </c>
      <c r="T58" s="234">
        <v>50</v>
      </c>
      <c r="U58" s="234">
        <v>1</v>
      </c>
      <c r="V58" s="318">
        <v>50</v>
      </c>
      <c r="W58" s="223">
        <v>1</v>
      </c>
      <c r="X58" s="223">
        <v>50</v>
      </c>
      <c r="Y58" s="223">
        <v>0.9</v>
      </c>
      <c r="Z58" s="234">
        <v>100</v>
      </c>
      <c r="AA58" s="223">
        <v>105</v>
      </c>
      <c r="AB58" s="223">
        <v>100</v>
      </c>
      <c r="AC58" s="223">
        <v>104</v>
      </c>
      <c r="AD58" s="223">
        <v>107</v>
      </c>
      <c r="AE58" s="223">
        <v>96</v>
      </c>
      <c r="AF58" s="223">
        <v>93</v>
      </c>
      <c r="AG58" s="223">
        <v>0</v>
      </c>
      <c r="AH58" s="223">
        <v>0</v>
      </c>
      <c r="AI58" s="223">
        <v>44</v>
      </c>
      <c r="AJ58" s="223">
        <v>0</v>
      </c>
      <c r="AK58" s="223">
        <v>0</v>
      </c>
      <c r="AL58" s="223">
        <v>0</v>
      </c>
      <c r="AM58" s="223">
        <v>10</v>
      </c>
      <c r="AN58" s="223">
        <v>0</v>
      </c>
      <c r="AO58" s="223">
        <v>0</v>
      </c>
      <c r="AP58" s="223">
        <v>0</v>
      </c>
      <c r="AQ58" s="223">
        <v>0</v>
      </c>
      <c r="AR58" s="223">
        <v>0</v>
      </c>
      <c r="AS58" s="223">
        <v>0</v>
      </c>
      <c r="AT58" s="223">
        <v>0</v>
      </c>
      <c r="AU58" s="223">
        <v>2</v>
      </c>
      <c r="AV58" s="223">
        <v>1</v>
      </c>
      <c r="AW58" s="223">
        <v>43.6</v>
      </c>
    </row>
    <row r="59" s="7" customFormat="1" ht="17.5" spans="1:49">
      <c r="A59" s="67"/>
      <c r="B59" s="63"/>
      <c r="C59" s="62"/>
      <c r="D59" s="64"/>
      <c r="E59" s="65" t="s">
        <v>192</v>
      </c>
      <c r="F59" s="76"/>
      <c r="G59" s="6"/>
      <c r="H59" s="238">
        <v>0</v>
      </c>
      <c r="I59" s="238">
        <f t="shared" si="13"/>
        <v>1</v>
      </c>
      <c r="J59" s="238">
        <v>0</v>
      </c>
      <c r="K59" s="238">
        <v>0</v>
      </c>
      <c r="L59" s="238">
        <v>0</v>
      </c>
      <c r="M59" s="238">
        <v>0</v>
      </c>
      <c r="N59" s="238">
        <v>0</v>
      </c>
      <c r="O59" s="238">
        <v>0</v>
      </c>
      <c r="P59" s="238">
        <f t="shared" si="14"/>
        <v>0</v>
      </c>
      <c r="Q59" s="238">
        <v>1</v>
      </c>
      <c r="R59" s="238">
        <v>100</v>
      </c>
      <c r="S59" s="238">
        <v>1</v>
      </c>
      <c r="T59" s="238">
        <v>50</v>
      </c>
      <c r="U59" s="238">
        <v>1</v>
      </c>
      <c r="V59" s="322">
        <v>50</v>
      </c>
      <c r="W59" s="225">
        <v>1</v>
      </c>
      <c r="X59" s="225">
        <v>50</v>
      </c>
      <c r="Y59" s="225">
        <v>0.9</v>
      </c>
      <c r="Z59" s="238">
        <v>100</v>
      </c>
      <c r="AA59" s="225">
        <v>105</v>
      </c>
      <c r="AB59" s="225">
        <v>100</v>
      </c>
      <c r="AC59" s="225">
        <v>104</v>
      </c>
      <c r="AD59" s="225">
        <v>107</v>
      </c>
      <c r="AE59" s="225">
        <v>96</v>
      </c>
      <c r="AF59" s="225">
        <v>93</v>
      </c>
      <c r="AG59" s="225" t="s">
        <v>1285</v>
      </c>
      <c r="AH59" s="225" t="s">
        <v>1285</v>
      </c>
      <c r="AI59" s="225" t="s">
        <v>1286</v>
      </c>
      <c r="AJ59" s="225">
        <v>0</v>
      </c>
      <c r="AK59" s="225">
        <v>0</v>
      </c>
      <c r="AL59" s="225" t="s">
        <v>181</v>
      </c>
      <c r="AM59" s="225" t="s">
        <v>181</v>
      </c>
      <c r="AN59" s="225" t="s">
        <v>181</v>
      </c>
      <c r="AO59" s="225" t="s">
        <v>181</v>
      </c>
      <c r="AP59" s="225" t="s">
        <v>181</v>
      </c>
      <c r="AQ59" s="225" t="s">
        <v>181</v>
      </c>
      <c r="AR59" s="225" t="s">
        <v>181</v>
      </c>
      <c r="AS59" s="225" t="s">
        <v>181</v>
      </c>
      <c r="AT59" s="225" t="s">
        <v>181</v>
      </c>
      <c r="AU59" s="225" t="s">
        <v>181</v>
      </c>
      <c r="AV59" s="225">
        <v>1</v>
      </c>
      <c r="AW59" s="225" t="s">
        <v>1286</v>
      </c>
    </row>
    <row r="60" customFormat="1" ht="17.5" spans="1:49">
      <c r="A60" s="57">
        <f>A56</f>
        <v>608</v>
      </c>
      <c r="B60" s="58" t="s">
        <v>135</v>
      </c>
      <c r="C60" s="59" t="s">
        <v>202</v>
      </c>
      <c r="D60" s="60" t="s">
        <v>129</v>
      </c>
      <c r="E60" s="61" t="s">
        <v>214</v>
      </c>
      <c r="F60" s="77" t="s">
        <v>215</v>
      </c>
      <c r="G60" s="19"/>
      <c r="H60" s="195">
        <v>0</v>
      </c>
      <c r="I60" s="195">
        <f t="shared" ref="I60:I66" si="16">J60+K60*2+L60*4+1</f>
        <v>1</v>
      </c>
      <c r="J60" s="195">
        <v>0</v>
      </c>
      <c r="K60" s="195">
        <v>0</v>
      </c>
      <c r="L60" s="195">
        <v>0</v>
      </c>
      <c r="M60" s="195">
        <v>0</v>
      </c>
      <c r="N60" s="195">
        <v>0</v>
      </c>
      <c r="O60" s="195">
        <v>0</v>
      </c>
      <c r="P60" s="308">
        <f t="shared" ref="P60:P66" si="17">H60+J60*2+K60*4+L60*8+M60*256+N60*512+O60*1024</f>
        <v>0</v>
      </c>
      <c r="Q60" s="234">
        <v>1</v>
      </c>
      <c r="R60" s="234">
        <v>100</v>
      </c>
      <c r="S60" s="234">
        <v>1</v>
      </c>
      <c r="T60" s="234">
        <v>50</v>
      </c>
      <c r="U60" s="234">
        <v>1</v>
      </c>
      <c r="V60" s="318">
        <v>50</v>
      </c>
      <c r="W60" s="223">
        <v>1</v>
      </c>
      <c r="X60" s="223">
        <v>50</v>
      </c>
      <c r="Y60" s="223">
        <v>0.9</v>
      </c>
      <c r="Z60" s="234">
        <v>100</v>
      </c>
      <c r="AA60" s="223">
        <v>105</v>
      </c>
      <c r="AB60" s="223">
        <v>100</v>
      </c>
      <c r="AC60" s="223">
        <v>104</v>
      </c>
      <c r="AD60" s="223">
        <v>107</v>
      </c>
      <c r="AE60" s="223">
        <v>96</v>
      </c>
      <c r="AF60" s="223">
        <v>93</v>
      </c>
      <c r="AG60" s="223">
        <v>0</v>
      </c>
      <c r="AH60" s="223">
        <v>0</v>
      </c>
      <c r="AI60" s="223">
        <v>44</v>
      </c>
      <c r="AJ60" s="223">
        <v>0</v>
      </c>
      <c r="AK60" s="223">
        <v>0</v>
      </c>
      <c r="AL60" s="223">
        <v>0</v>
      </c>
      <c r="AM60" s="223">
        <v>10</v>
      </c>
      <c r="AN60" s="223">
        <v>0</v>
      </c>
      <c r="AO60" s="223">
        <v>0</v>
      </c>
      <c r="AP60" s="223">
        <v>0</v>
      </c>
      <c r="AQ60" s="223">
        <v>0</v>
      </c>
      <c r="AR60" s="223">
        <v>0</v>
      </c>
      <c r="AS60" s="223">
        <v>0</v>
      </c>
      <c r="AT60" s="223">
        <v>0</v>
      </c>
      <c r="AU60" s="223">
        <v>2</v>
      </c>
      <c r="AV60" s="223">
        <v>1</v>
      </c>
      <c r="AW60" s="223">
        <v>43.6</v>
      </c>
    </row>
    <row r="61" s="6" customFormat="1" ht="17.5" spans="1:49">
      <c r="A61" s="62"/>
      <c r="B61" s="63"/>
      <c r="C61" s="62"/>
      <c r="D61" s="64"/>
      <c r="E61" s="65" t="s">
        <v>216</v>
      </c>
      <c r="F61" s="65"/>
      <c r="H61" s="238">
        <v>0</v>
      </c>
      <c r="I61" s="238">
        <f t="shared" si="16"/>
        <v>1</v>
      </c>
      <c r="J61" s="238">
        <v>0</v>
      </c>
      <c r="K61" s="238">
        <v>0</v>
      </c>
      <c r="L61" s="238">
        <v>0</v>
      </c>
      <c r="M61" s="238">
        <v>0</v>
      </c>
      <c r="N61" s="238">
        <v>0</v>
      </c>
      <c r="O61" s="238">
        <v>0</v>
      </c>
      <c r="P61" s="312">
        <f t="shared" si="17"/>
        <v>0</v>
      </c>
      <c r="Q61" s="238">
        <v>1</v>
      </c>
      <c r="R61" s="238">
        <v>100</v>
      </c>
      <c r="S61" s="238">
        <v>1</v>
      </c>
      <c r="T61" s="238">
        <v>50</v>
      </c>
      <c r="U61" s="238">
        <v>1</v>
      </c>
      <c r="V61" s="322">
        <v>50</v>
      </c>
      <c r="W61" s="225">
        <v>1</v>
      </c>
      <c r="X61" s="225">
        <v>50</v>
      </c>
      <c r="Y61" s="225">
        <v>0.9</v>
      </c>
      <c r="Z61" s="238">
        <v>100</v>
      </c>
      <c r="AA61" s="225">
        <v>105</v>
      </c>
      <c r="AB61" s="225">
        <v>100</v>
      </c>
      <c r="AC61" s="225">
        <v>104</v>
      </c>
      <c r="AD61" s="225">
        <v>107</v>
      </c>
      <c r="AE61" s="225">
        <v>96</v>
      </c>
      <c r="AF61" s="225">
        <v>93</v>
      </c>
      <c r="AG61" s="225" t="s">
        <v>1285</v>
      </c>
      <c r="AH61" s="225" t="s">
        <v>1285</v>
      </c>
      <c r="AI61" s="225" t="s">
        <v>1286</v>
      </c>
      <c r="AJ61" s="225">
        <v>0</v>
      </c>
      <c r="AK61" s="225">
        <v>0</v>
      </c>
      <c r="AL61" s="225" t="s">
        <v>181</v>
      </c>
      <c r="AM61" s="225" t="s">
        <v>181</v>
      </c>
      <c r="AN61" s="225" t="s">
        <v>181</v>
      </c>
      <c r="AO61" s="225" t="s">
        <v>181</v>
      </c>
      <c r="AP61" s="225" t="s">
        <v>181</v>
      </c>
      <c r="AQ61" s="225" t="s">
        <v>181</v>
      </c>
      <c r="AR61" s="225" t="s">
        <v>181</v>
      </c>
      <c r="AS61" s="225" t="s">
        <v>181</v>
      </c>
      <c r="AT61" s="225" t="s">
        <v>181</v>
      </c>
      <c r="AU61" s="225" t="s">
        <v>181</v>
      </c>
      <c r="AV61" s="225">
        <v>1</v>
      </c>
      <c r="AW61" s="225" t="s">
        <v>1286</v>
      </c>
    </row>
    <row r="62" ht="17.5" spans="1:49">
      <c r="A62" s="31">
        <f>A56</f>
        <v>608</v>
      </c>
      <c r="B62" s="40" t="s">
        <v>138</v>
      </c>
      <c r="C62" s="31" t="s">
        <v>223</v>
      </c>
      <c r="D62" s="41" t="s">
        <v>109</v>
      </c>
      <c r="E62" s="42" t="s">
        <v>224</v>
      </c>
      <c r="F62" s="42" t="s">
        <v>223</v>
      </c>
      <c r="G62" s="19"/>
      <c r="H62" s="195">
        <v>0</v>
      </c>
      <c r="I62" s="195">
        <f t="shared" si="16"/>
        <v>1</v>
      </c>
      <c r="J62" s="195">
        <v>0</v>
      </c>
      <c r="K62" s="195">
        <v>0</v>
      </c>
      <c r="L62" s="195">
        <v>0</v>
      </c>
      <c r="M62" s="195">
        <v>0</v>
      </c>
      <c r="N62" s="195">
        <v>0</v>
      </c>
      <c r="O62" s="195">
        <v>0</v>
      </c>
      <c r="P62" s="308">
        <f t="shared" si="17"/>
        <v>0</v>
      </c>
      <c r="Q62" s="234">
        <v>1</v>
      </c>
      <c r="R62" s="234">
        <v>100</v>
      </c>
      <c r="S62" s="234">
        <v>1</v>
      </c>
      <c r="T62" s="234">
        <v>50</v>
      </c>
      <c r="U62" s="234">
        <v>1</v>
      </c>
      <c r="V62" s="318">
        <v>50</v>
      </c>
      <c r="W62" s="223">
        <v>1</v>
      </c>
      <c r="X62" s="223">
        <v>50</v>
      </c>
      <c r="Y62" s="223">
        <v>0.9</v>
      </c>
      <c r="Z62" s="234">
        <v>100</v>
      </c>
      <c r="AA62" s="223">
        <v>105</v>
      </c>
      <c r="AB62" s="223">
        <v>100</v>
      </c>
      <c r="AC62" s="223">
        <v>104</v>
      </c>
      <c r="AD62" s="223">
        <v>107</v>
      </c>
      <c r="AE62" s="223">
        <v>96</v>
      </c>
      <c r="AF62" s="223">
        <v>93</v>
      </c>
      <c r="AG62" s="223">
        <v>0</v>
      </c>
      <c r="AH62" s="223">
        <v>0</v>
      </c>
      <c r="AI62" s="223">
        <v>44</v>
      </c>
      <c r="AJ62" s="223">
        <v>0</v>
      </c>
      <c r="AK62" s="223">
        <v>0</v>
      </c>
      <c r="AL62" s="223">
        <v>0</v>
      </c>
      <c r="AM62" s="223">
        <v>10</v>
      </c>
      <c r="AN62" s="223">
        <v>0</v>
      </c>
      <c r="AO62" s="223">
        <v>0</v>
      </c>
      <c r="AP62" s="223">
        <v>0</v>
      </c>
      <c r="AQ62" s="223">
        <v>0</v>
      </c>
      <c r="AR62" s="223">
        <v>0</v>
      </c>
      <c r="AS62" s="223">
        <v>0</v>
      </c>
      <c r="AT62" s="223">
        <v>0</v>
      </c>
      <c r="AU62" s="223">
        <v>2</v>
      </c>
      <c r="AV62" s="223">
        <v>1</v>
      </c>
      <c r="AW62" s="223">
        <v>43.6</v>
      </c>
    </row>
    <row r="63" s="6" customFormat="1" ht="17.5" spans="1:49">
      <c r="A63" s="62"/>
      <c r="B63" s="63"/>
      <c r="C63" s="62"/>
      <c r="D63" s="64"/>
      <c r="E63" s="65" t="s">
        <v>225</v>
      </c>
      <c r="F63" s="65"/>
      <c r="H63" s="238">
        <v>0</v>
      </c>
      <c r="I63" s="238">
        <f t="shared" si="16"/>
        <v>1</v>
      </c>
      <c r="J63" s="238">
        <v>0</v>
      </c>
      <c r="K63" s="238">
        <v>0</v>
      </c>
      <c r="L63" s="238">
        <v>0</v>
      </c>
      <c r="M63" s="238">
        <v>0</v>
      </c>
      <c r="N63" s="238">
        <v>0</v>
      </c>
      <c r="O63" s="238">
        <v>0</v>
      </c>
      <c r="P63" s="312">
        <f t="shared" si="17"/>
        <v>0</v>
      </c>
      <c r="Q63" s="238">
        <v>1</v>
      </c>
      <c r="R63" s="238">
        <v>100</v>
      </c>
      <c r="S63" s="238">
        <v>1</v>
      </c>
      <c r="T63" s="238">
        <v>50</v>
      </c>
      <c r="U63" s="238">
        <v>1</v>
      </c>
      <c r="V63" s="322">
        <v>50</v>
      </c>
      <c r="W63" s="225">
        <v>1</v>
      </c>
      <c r="X63" s="225">
        <v>50</v>
      </c>
      <c r="Y63" s="225">
        <v>0.9</v>
      </c>
      <c r="Z63" s="238">
        <v>100</v>
      </c>
      <c r="AA63" s="225">
        <v>105</v>
      </c>
      <c r="AB63" s="225">
        <v>100</v>
      </c>
      <c r="AC63" s="225">
        <v>104</v>
      </c>
      <c r="AD63" s="225">
        <v>107</v>
      </c>
      <c r="AE63" s="225">
        <v>96</v>
      </c>
      <c r="AF63" s="225">
        <v>93</v>
      </c>
      <c r="AG63" s="225" t="s">
        <v>1285</v>
      </c>
      <c r="AH63" s="225" t="s">
        <v>1285</v>
      </c>
      <c r="AI63" s="225" t="s">
        <v>1286</v>
      </c>
      <c r="AJ63" s="225">
        <v>0</v>
      </c>
      <c r="AK63" s="225">
        <v>0</v>
      </c>
      <c r="AL63" s="225" t="s">
        <v>181</v>
      </c>
      <c r="AM63" s="225" t="s">
        <v>181</v>
      </c>
      <c r="AN63" s="225" t="s">
        <v>181</v>
      </c>
      <c r="AO63" s="225" t="s">
        <v>181</v>
      </c>
      <c r="AP63" s="225" t="s">
        <v>181</v>
      </c>
      <c r="AQ63" s="225" t="s">
        <v>181</v>
      </c>
      <c r="AR63" s="225" t="s">
        <v>181</v>
      </c>
      <c r="AS63" s="225" t="s">
        <v>181</v>
      </c>
      <c r="AT63" s="225" t="s">
        <v>181</v>
      </c>
      <c r="AU63" s="225" t="s">
        <v>181</v>
      </c>
      <c r="AV63" s="225">
        <v>1</v>
      </c>
      <c r="AW63" s="225" t="s">
        <v>1286</v>
      </c>
    </row>
    <row r="64" ht="17.5" spans="1:49">
      <c r="A64" s="31">
        <f t="shared" ref="A64:A68" si="18">A62</f>
        <v>608</v>
      </c>
      <c r="B64" s="40" t="s">
        <v>138</v>
      </c>
      <c r="C64" s="31" t="s">
        <v>223</v>
      </c>
      <c r="D64" s="41" t="s">
        <v>120</v>
      </c>
      <c r="E64" s="42" t="s">
        <v>226</v>
      </c>
      <c r="F64" s="42" t="s">
        <v>227</v>
      </c>
      <c r="G64" s="19"/>
      <c r="H64" s="195">
        <v>0</v>
      </c>
      <c r="I64" s="195">
        <f t="shared" si="16"/>
        <v>1</v>
      </c>
      <c r="J64" s="195">
        <v>0</v>
      </c>
      <c r="K64" s="195">
        <v>0</v>
      </c>
      <c r="L64" s="195">
        <v>0</v>
      </c>
      <c r="M64" s="195">
        <v>0</v>
      </c>
      <c r="N64" s="195">
        <v>0</v>
      </c>
      <c r="O64" s="195">
        <v>0</v>
      </c>
      <c r="P64" s="308">
        <f t="shared" si="17"/>
        <v>0</v>
      </c>
      <c r="Q64" s="234">
        <v>1</v>
      </c>
      <c r="R64" s="234">
        <v>100</v>
      </c>
      <c r="S64" s="234">
        <v>1</v>
      </c>
      <c r="T64" s="234">
        <v>50</v>
      </c>
      <c r="U64" s="234">
        <v>1</v>
      </c>
      <c r="V64" s="234">
        <v>50</v>
      </c>
      <c r="W64" s="223">
        <v>1</v>
      </c>
      <c r="X64" s="223">
        <v>50</v>
      </c>
      <c r="Y64" s="223">
        <v>0.9</v>
      </c>
      <c r="Z64" s="234">
        <v>100</v>
      </c>
      <c r="AA64" s="223">
        <v>105</v>
      </c>
      <c r="AB64" s="223">
        <v>100</v>
      </c>
      <c r="AC64" s="223">
        <v>104</v>
      </c>
      <c r="AD64" s="223">
        <v>107</v>
      </c>
      <c r="AE64" s="223">
        <v>96</v>
      </c>
      <c r="AF64" s="223">
        <v>93</v>
      </c>
      <c r="AG64" s="223">
        <v>0</v>
      </c>
      <c r="AH64" s="223">
        <v>0</v>
      </c>
      <c r="AI64" s="223">
        <v>44</v>
      </c>
      <c r="AJ64" s="223">
        <v>0</v>
      </c>
      <c r="AK64" s="223">
        <v>0</v>
      </c>
      <c r="AL64" s="223">
        <v>0</v>
      </c>
      <c r="AM64" s="223">
        <v>10</v>
      </c>
      <c r="AN64" s="223">
        <v>0</v>
      </c>
      <c r="AO64" s="223">
        <v>0</v>
      </c>
      <c r="AP64" s="223">
        <v>0</v>
      </c>
      <c r="AQ64" s="223">
        <v>0</v>
      </c>
      <c r="AR64" s="223">
        <v>0</v>
      </c>
      <c r="AS64" s="223">
        <v>0</v>
      </c>
      <c r="AT64" s="223">
        <v>0</v>
      </c>
      <c r="AU64" s="223">
        <v>2</v>
      </c>
      <c r="AV64" s="223">
        <v>1</v>
      </c>
      <c r="AW64" s="223">
        <v>43.6</v>
      </c>
    </row>
    <row r="65" s="10" customFormat="1" ht="17.5" spans="1:49">
      <c r="A65" s="70"/>
      <c r="B65" s="71"/>
      <c r="C65" s="70"/>
      <c r="D65" s="72"/>
      <c r="E65" s="73" t="s">
        <v>192</v>
      </c>
      <c r="F65" s="73"/>
      <c r="H65" s="141">
        <v>0</v>
      </c>
      <c r="I65" s="141">
        <f t="shared" si="16"/>
        <v>1</v>
      </c>
      <c r="J65" s="141">
        <v>0</v>
      </c>
      <c r="K65" s="141">
        <v>0</v>
      </c>
      <c r="L65" s="141">
        <v>0</v>
      </c>
      <c r="M65" s="141">
        <v>0</v>
      </c>
      <c r="N65" s="141">
        <v>0</v>
      </c>
      <c r="O65" s="141">
        <v>0</v>
      </c>
      <c r="P65" s="141">
        <f t="shared" si="17"/>
        <v>0</v>
      </c>
      <c r="Q65" s="141">
        <v>1</v>
      </c>
      <c r="R65" s="141">
        <v>100</v>
      </c>
      <c r="S65" s="141">
        <v>1</v>
      </c>
      <c r="T65" s="141">
        <v>50</v>
      </c>
      <c r="U65" s="141">
        <v>1</v>
      </c>
      <c r="V65" s="321">
        <v>50</v>
      </c>
      <c r="W65" s="110">
        <v>1</v>
      </c>
      <c r="X65" s="110">
        <v>50</v>
      </c>
      <c r="Y65" s="110">
        <v>0.9</v>
      </c>
      <c r="Z65" s="141">
        <v>100</v>
      </c>
      <c r="AA65" s="110">
        <v>105</v>
      </c>
      <c r="AB65" s="110">
        <v>100</v>
      </c>
      <c r="AC65" s="110">
        <v>104</v>
      </c>
      <c r="AD65" s="110">
        <v>107</v>
      </c>
      <c r="AE65" s="110">
        <v>96</v>
      </c>
      <c r="AF65" s="110">
        <v>93</v>
      </c>
      <c r="AG65" s="110" t="s">
        <v>1285</v>
      </c>
      <c r="AH65" s="110" t="s">
        <v>1285</v>
      </c>
      <c r="AI65" s="110" t="s">
        <v>1286</v>
      </c>
      <c r="AJ65" s="110">
        <v>0</v>
      </c>
      <c r="AK65" s="110">
        <v>0</v>
      </c>
      <c r="AL65" s="110" t="s">
        <v>181</v>
      </c>
      <c r="AM65" s="110" t="s">
        <v>181</v>
      </c>
      <c r="AN65" s="110" t="s">
        <v>181</v>
      </c>
      <c r="AO65" s="110" t="s">
        <v>181</v>
      </c>
      <c r="AP65" s="110" t="s">
        <v>181</v>
      </c>
      <c r="AQ65" s="110" t="s">
        <v>181</v>
      </c>
      <c r="AR65" s="110" t="s">
        <v>181</v>
      </c>
      <c r="AS65" s="110" t="s">
        <v>181</v>
      </c>
      <c r="AT65" s="110" t="s">
        <v>181</v>
      </c>
      <c r="AU65" s="110" t="s">
        <v>181</v>
      </c>
      <c r="AV65" s="110">
        <v>1</v>
      </c>
      <c r="AW65" s="110" t="s">
        <v>1286</v>
      </c>
    </row>
    <row r="66" ht="17.5" spans="1:49">
      <c r="A66" s="31">
        <f t="shared" si="18"/>
        <v>608</v>
      </c>
      <c r="B66" s="40" t="s">
        <v>231</v>
      </c>
      <c r="C66" s="31" t="s">
        <v>228</v>
      </c>
      <c r="D66" s="41" t="s">
        <v>109</v>
      </c>
      <c r="E66" s="42" t="s">
        <v>232</v>
      </c>
      <c r="F66" s="42" t="s">
        <v>228</v>
      </c>
      <c r="G66" s="19"/>
      <c r="H66" s="195">
        <v>0</v>
      </c>
      <c r="I66" s="195">
        <f t="shared" si="16"/>
        <v>1</v>
      </c>
      <c r="J66" s="195">
        <v>0</v>
      </c>
      <c r="K66" s="195">
        <v>0</v>
      </c>
      <c r="L66" s="195">
        <v>0</v>
      </c>
      <c r="M66" s="195">
        <v>0</v>
      </c>
      <c r="N66" s="195">
        <v>0</v>
      </c>
      <c r="O66" s="195">
        <v>0</v>
      </c>
      <c r="P66" s="308">
        <f t="shared" si="17"/>
        <v>0</v>
      </c>
      <c r="Q66" s="234">
        <v>1</v>
      </c>
      <c r="R66" s="234">
        <v>100</v>
      </c>
      <c r="S66" s="234">
        <v>1</v>
      </c>
      <c r="T66" s="234">
        <v>50</v>
      </c>
      <c r="U66" s="234">
        <v>1</v>
      </c>
      <c r="V66" s="318">
        <v>50</v>
      </c>
      <c r="W66" s="223">
        <v>1</v>
      </c>
      <c r="X66" s="223">
        <v>50</v>
      </c>
      <c r="Y66" s="223">
        <v>0.9</v>
      </c>
      <c r="Z66" s="234">
        <v>100</v>
      </c>
      <c r="AA66" s="223">
        <v>105</v>
      </c>
      <c r="AB66" s="223">
        <v>100</v>
      </c>
      <c r="AC66" s="223">
        <v>104</v>
      </c>
      <c r="AD66" s="223">
        <v>107</v>
      </c>
      <c r="AE66" s="223">
        <v>96</v>
      </c>
      <c r="AF66" s="223">
        <v>93</v>
      </c>
      <c r="AG66" s="223">
        <v>0</v>
      </c>
      <c r="AH66" s="223">
        <v>0</v>
      </c>
      <c r="AI66" s="223">
        <v>44</v>
      </c>
      <c r="AJ66" s="223">
        <v>0</v>
      </c>
      <c r="AK66" s="223">
        <v>0</v>
      </c>
      <c r="AL66" s="223">
        <v>0</v>
      </c>
      <c r="AM66" s="223">
        <v>10</v>
      </c>
      <c r="AN66" s="223">
        <v>0</v>
      </c>
      <c r="AO66" s="223">
        <v>0</v>
      </c>
      <c r="AP66" s="223">
        <v>0</v>
      </c>
      <c r="AQ66" s="223">
        <v>0</v>
      </c>
      <c r="AR66" s="223">
        <v>0</v>
      </c>
      <c r="AS66" s="223">
        <v>0</v>
      </c>
      <c r="AT66" s="223">
        <v>0</v>
      </c>
      <c r="AU66" s="223">
        <v>2</v>
      </c>
      <c r="AV66" s="223">
        <v>1</v>
      </c>
      <c r="AW66" s="223">
        <v>43.6</v>
      </c>
    </row>
    <row r="67" s="11" customFormat="1" ht="15.6" customHeight="1" spans="1:22">
      <c r="A67" s="107"/>
      <c r="B67" s="71"/>
      <c r="C67" s="70"/>
      <c r="D67" s="72"/>
      <c r="E67" s="73"/>
      <c r="F67" s="108"/>
      <c r="G67" s="109"/>
      <c r="H67" s="110"/>
      <c r="I67" s="141"/>
      <c r="J67" s="110"/>
      <c r="K67" s="141"/>
      <c r="L67" s="141"/>
      <c r="M67" s="141"/>
      <c r="N67" s="141"/>
      <c r="O67" s="110"/>
      <c r="P67" s="141"/>
      <c r="Q67" s="141"/>
      <c r="R67" s="141"/>
      <c r="S67" s="110"/>
      <c r="T67" s="10"/>
      <c r="U67" s="10"/>
      <c r="V67" s="154"/>
    </row>
    <row r="68" customFormat="1" ht="15.6" customHeight="1" spans="1:22">
      <c r="A68" s="48">
        <f t="shared" si="18"/>
        <v>608</v>
      </c>
      <c r="B68" s="40"/>
      <c r="C68" s="31" t="s">
        <v>228</v>
      </c>
      <c r="D68" s="41" t="s">
        <v>120</v>
      </c>
      <c r="E68" s="42" t="s">
        <v>233</v>
      </c>
      <c r="F68" s="42" t="s">
        <v>234</v>
      </c>
      <c r="G68" s="111"/>
      <c r="H68" s="112"/>
      <c r="I68" s="143"/>
      <c r="J68" s="112"/>
      <c r="K68" s="143"/>
      <c r="L68" s="143"/>
      <c r="M68" s="143"/>
      <c r="N68" s="143"/>
      <c r="O68" s="112"/>
      <c r="P68" s="143"/>
      <c r="Q68" s="143"/>
      <c r="R68" s="143"/>
      <c r="S68" s="112"/>
      <c r="T68" s="12"/>
      <c r="U68" s="12"/>
      <c r="V68" s="156"/>
    </row>
    <row r="69" s="11" customFormat="1" ht="15.6" customHeight="1" spans="1:22">
      <c r="A69" s="107"/>
      <c r="B69" s="71"/>
      <c r="C69" s="70"/>
      <c r="D69" s="72"/>
      <c r="E69" s="73"/>
      <c r="F69" s="108"/>
      <c r="G69" s="109"/>
      <c r="H69" s="110"/>
      <c r="I69" s="141"/>
      <c r="J69" s="110"/>
      <c r="K69" s="141"/>
      <c r="L69" s="141"/>
      <c r="M69" s="141"/>
      <c r="N69" s="141"/>
      <c r="O69" s="110"/>
      <c r="P69" s="141"/>
      <c r="Q69" s="141"/>
      <c r="R69" s="141"/>
      <c r="S69" s="110"/>
      <c r="T69" s="10"/>
      <c r="U69" s="10"/>
      <c r="V69" s="154"/>
    </row>
    <row r="70" customFormat="1" ht="15.6" customHeight="1" spans="1:22">
      <c r="A70" s="48">
        <f>A68</f>
        <v>608</v>
      </c>
      <c r="B70" s="40"/>
      <c r="C70" s="31" t="s">
        <v>228</v>
      </c>
      <c r="D70" s="41" t="s">
        <v>126</v>
      </c>
      <c r="E70" s="42" t="s">
        <v>235</v>
      </c>
      <c r="F70" s="42" t="s">
        <v>236</v>
      </c>
      <c r="G70" s="111"/>
      <c r="H70" s="112"/>
      <c r="I70" s="143"/>
      <c r="J70" s="112"/>
      <c r="K70" s="143"/>
      <c r="L70" s="143"/>
      <c r="M70" s="143"/>
      <c r="N70" s="143"/>
      <c r="O70" s="112"/>
      <c r="P70" s="143"/>
      <c r="Q70" s="143"/>
      <c r="R70" s="143"/>
      <c r="S70" s="112"/>
      <c r="T70" s="12"/>
      <c r="U70" s="12"/>
      <c r="V70" s="156"/>
    </row>
    <row r="71" s="10" customFormat="1" ht="17.5" spans="1:49">
      <c r="A71" s="70"/>
      <c r="B71" s="71"/>
      <c r="C71" s="70"/>
      <c r="D71" s="72"/>
      <c r="E71" s="73" t="s">
        <v>237</v>
      </c>
      <c r="F71" s="73" t="s">
        <v>238</v>
      </c>
      <c r="H71" s="141">
        <v>0</v>
      </c>
      <c r="I71" s="141">
        <f>J71+K71*2+L71*4+1</f>
        <v>1</v>
      </c>
      <c r="J71" s="141">
        <v>0</v>
      </c>
      <c r="K71" s="141">
        <v>0</v>
      </c>
      <c r="L71" s="141">
        <v>0</v>
      </c>
      <c r="M71" s="141">
        <v>0</v>
      </c>
      <c r="N71" s="141">
        <v>0</v>
      </c>
      <c r="O71" s="141">
        <v>0</v>
      </c>
      <c r="P71" s="141">
        <v>0</v>
      </c>
      <c r="Q71" s="141">
        <v>1</v>
      </c>
      <c r="R71" s="141">
        <v>100</v>
      </c>
      <c r="S71" s="141">
        <v>1</v>
      </c>
      <c r="T71" s="141">
        <v>50</v>
      </c>
      <c r="U71" s="141">
        <v>1</v>
      </c>
      <c r="V71" s="321">
        <v>50</v>
      </c>
      <c r="W71" s="110">
        <v>1</v>
      </c>
      <c r="X71" s="110">
        <v>50</v>
      </c>
      <c r="Y71" s="110">
        <v>0.9</v>
      </c>
      <c r="Z71" s="141">
        <v>100</v>
      </c>
      <c r="AA71" s="110">
        <v>105</v>
      </c>
      <c r="AB71" s="110">
        <v>100</v>
      </c>
      <c r="AC71" s="110">
        <v>104</v>
      </c>
      <c r="AD71" s="110">
        <v>107</v>
      </c>
      <c r="AE71" s="110">
        <v>96</v>
      </c>
      <c r="AF71" s="110">
        <v>93</v>
      </c>
      <c r="AG71" s="110" t="s">
        <v>1285</v>
      </c>
      <c r="AH71" s="110" t="s">
        <v>1285</v>
      </c>
      <c r="AI71" s="110" t="s">
        <v>1286</v>
      </c>
      <c r="AJ71" s="110">
        <v>0</v>
      </c>
      <c r="AK71" s="110">
        <v>0</v>
      </c>
      <c r="AL71" s="110" t="s">
        <v>181</v>
      </c>
      <c r="AM71" s="110" t="s">
        <v>181</v>
      </c>
      <c r="AN71" s="110" t="s">
        <v>181</v>
      </c>
      <c r="AO71" s="110" t="s">
        <v>181</v>
      </c>
      <c r="AP71" s="110" t="s">
        <v>181</v>
      </c>
      <c r="AQ71" s="110" t="s">
        <v>181</v>
      </c>
      <c r="AR71" s="110" t="s">
        <v>181</v>
      </c>
      <c r="AS71" s="110" t="s">
        <v>181</v>
      </c>
      <c r="AT71" s="110" t="s">
        <v>181</v>
      </c>
      <c r="AU71" s="110" t="s">
        <v>181</v>
      </c>
      <c r="AV71" s="110">
        <v>1</v>
      </c>
      <c r="AW71" s="110" t="s">
        <v>1286</v>
      </c>
    </row>
    <row r="72" ht="17.5" spans="1:49">
      <c r="A72" s="31">
        <f>A66</f>
        <v>608</v>
      </c>
      <c r="B72" s="40" t="s">
        <v>166</v>
      </c>
      <c r="C72" s="31" t="s">
        <v>238</v>
      </c>
      <c r="D72" s="41" t="s">
        <v>109</v>
      </c>
      <c r="E72" s="42" t="s">
        <v>239</v>
      </c>
      <c r="F72" s="42" t="s">
        <v>238</v>
      </c>
      <c r="G72" s="19"/>
      <c r="H72" s="195">
        <v>0</v>
      </c>
      <c r="I72" s="195">
        <f>J72+K72*2+L72*4+1</f>
        <v>1</v>
      </c>
      <c r="J72" s="195">
        <v>0</v>
      </c>
      <c r="K72" s="195">
        <v>0</v>
      </c>
      <c r="L72" s="195">
        <v>0</v>
      </c>
      <c r="M72" s="195">
        <v>0</v>
      </c>
      <c r="N72" s="195">
        <v>0</v>
      </c>
      <c r="O72" s="195">
        <v>0</v>
      </c>
      <c r="P72" s="308">
        <f>H72+J72*2+K72*4+L72*8+M72*256+N72*512+O72*1024</f>
        <v>0</v>
      </c>
      <c r="Q72" s="234">
        <v>1</v>
      </c>
      <c r="R72" s="234">
        <v>100</v>
      </c>
      <c r="S72" s="234">
        <v>1</v>
      </c>
      <c r="T72" s="234">
        <v>50</v>
      </c>
      <c r="U72" s="234">
        <v>1</v>
      </c>
      <c r="V72" s="318">
        <v>50</v>
      </c>
      <c r="W72" s="223">
        <v>1</v>
      </c>
      <c r="X72" s="223">
        <v>50</v>
      </c>
      <c r="Y72" s="223">
        <v>0.9</v>
      </c>
      <c r="Z72" s="234">
        <v>100</v>
      </c>
      <c r="AA72" s="223">
        <v>105</v>
      </c>
      <c r="AB72" s="223">
        <v>100</v>
      </c>
      <c r="AC72" s="223">
        <v>104</v>
      </c>
      <c r="AD72" s="223">
        <v>107</v>
      </c>
      <c r="AE72" s="223">
        <v>96</v>
      </c>
      <c r="AF72" s="223">
        <v>93</v>
      </c>
      <c r="AG72" s="223">
        <v>0</v>
      </c>
      <c r="AH72" s="223">
        <v>0</v>
      </c>
      <c r="AI72" s="223">
        <v>44</v>
      </c>
      <c r="AJ72" s="223">
        <v>0</v>
      </c>
      <c r="AK72" s="223">
        <v>0</v>
      </c>
      <c r="AL72" s="223">
        <v>0</v>
      </c>
      <c r="AM72" s="223">
        <v>10</v>
      </c>
      <c r="AN72" s="223">
        <v>0</v>
      </c>
      <c r="AO72" s="223">
        <v>0</v>
      </c>
      <c r="AP72" s="223">
        <v>0</v>
      </c>
      <c r="AQ72" s="223">
        <v>0</v>
      </c>
      <c r="AR72" s="223">
        <v>0</v>
      </c>
      <c r="AS72" s="223">
        <v>0</v>
      </c>
      <c r="AT72" s="223">
        <v>0</v>
      </c>
      <c r="AU72" s="223">
        <v>2</v>
      </c>
      <c r="AV72" s="223">
        <v>1</v>
      </c>
      <c r="AW72" s="223">
        <v>43.6</v>
      </c>
    </row>
    <row r="73" s="11" customFormat="1" ht="15.6" customHeight="1" spans="1:22">
      <c r="A73" s="107"/>
      <c r="B73" s="71"/>
      <c r="C73" s="70"/>
      <c r="D73" s="72"/>
      <c r="E73" s="73"/>
      <c r="F73" s="73"/>
      <c r="G73" s="109"/>
      <c r="H73" s="110"/>
      <c r="I73" s="141"/>
      <c r="J73" s="110"/>
      <c r="K73" s="141"/>
      <c r="L73" s="141"/>
      <c r="M73" s="141"/>
      <c r="N73" s="145"/>
      <c r="O73" s="110"/>
      <c r="P73" s="141"/>
      <c r="Q73" s="141"/>
      <c r="R73" s="145"/>
      <c r="S73" s="110"/>
      <c r="T73" s="10"/>
      <c r="U73" s="10"/>
      <c r="V73" s="154"/>
    </row>
    <row r="74" customFormat="1" ht="15.6" customHeight="1" spans="1:22">
      <c r="A74" s="48">
        <f>A64</f>
        <v>608</v>
      </c>
      <c r="B74" s="40"/>
      <c r="C74" s="31" t="s">
        <v>238</v>
      </c>
      <c r="D74" s="41" t="s">
        <v>120</v>
      </c>
      <c r="E74" s="42" t="s">
        <v>240</v>
      </c>
      <c r="F74" s="42" t="s">
        <v>241</v>
      </c>
      <c r="G74" s="111"/>
      <c r="H74" s="112"/>
      <c r="I74" s="143"/>
      <c r="J74" s="112"/>
      <c r="K74" s="143"/>
      <c r="L74" s="143"/>
      <c r="M74" s="143"/>
      <c r="N74" s="146"/>
      <c r="O74" s="112"/>
      <c r="P74" s="143"/>
      <c r="Q74" s="143"/>
      <c r="R74" s="146"/>
      <c r="S74" s="112"/>
      <c r="T74" s="12"/>
      <c r="U74" s="12"/>
      <c r="V74" s="156"/>
    </row>
    <row r="75" s="2" customFormat="1" ht="17.5" spans="1:49">
      <c r="A75" s="49"/>
      <c r="B75" s="35"/>
      <c r="C75" s="49"/>
      <c r="D75" s="36"/>
      <c r="E75" s="37" t="s">
        <v>242</v>
      </c>
      <c r="F75" s="37"/>
      <c r="H75" s="302">
        <v>0</v>
      </c>
      <c r="I75" s="302"/>
      <c r="J75" s="302" t="s">
        <v>181</v>
      </c>
      <c r="K75" s="302" t="s">
        <v>181</v>
      </c>
      <c r="L75" s="302" t="s">
        <v>181</v>
      </c>
      <c r="M75" s="302">
        <v>0</v>
      </c>
      <c r="N75" s="302">
        <v>0</v>
      </c>
      <c r="O75" s="302">
        <v>0</v>
      </c>
      <c r="P75" s="309"/>
      <c r="Q75" s="148">
        <v>1</v>
      </c>
      <c r="R75" s="148">
        <v>100</v>
      </c>
      <c r="S75" s="148">
        <v>1</v>
      </c>
      <c r="T75" s="148">
        <v>50</v>
      </c>
      <c r="U75" s="148">
        <v>1</v>
      </c>
      <c r="V75" s="302">
        <v>50</v>
      </c>
      <c r="W75" s="222">
        <v>1</v>
      </c>
      <c r="X75" s="222">
        <v>50</v>
      </c>
      <c r="Y75" s="222">
        <v>0.9</v>
      </c>
      <c r="Z75" s="148">
        <v>100</v>
      </c>
      <c r="AA75" s="247" t="s">
        <v>181</v>
      </c>
      <c r="AB75" s="247" t="s">
        <v>181</v>
      </c>
      <c r="AC75" s="247" t="s">
        <v>181</v>
      </c>
      <c r="AD75" s="247" t="s">
        <v>181</v>
      </c>
      <c r="AE75" s="247" t="s">
        <v>181</v>
      </c>
      <c r="AF75" s="247" t="s">
        <v>181</v>
      </c>
      <c r="AG75" s="247" t="s">
        <v>181</v>
      </c>
      <c r="AH75" s="247" t="s">
        <v>181</v>
      </c>
      <c r="AI75" s="247" t="s">
        <v>181</v>
      </c>
      <c r="AJ75" s="247" t="s">
        <v>181</v>
      </c>
      <c r="AK75" s="247" t="s">
        <v>181</v>
      </c>
      <c r="AL75" s="247" t="s">
        <v>181</v>
      </c>
      <c r="AM75" s="247" t="s">
        <v>181</v>
      </c>
      <c r="AN75" s="247" t="s">
        <v>181</v>
      </c>
      <c r="AO75" s="247" t="s">
        <v>181</v>
      </c>
      <c r="AP75" s="247" t="s">
        <v>181</v>
      </c>
      <c r="AQ75" s="247" t="s">
        <v>181</v>
      </c>
      <c r="AR75" s="247" t="s">
        <v>181</v>
      </c>
      <c r="AS75" s="247" t="s">
        <v>181</v>
      </c>
      <c r="AT75" s="247" t="s">
        <v>181</v>
      </c>
      <c r="AU75" s="247" t="s">
        <v>181</v>
      </c>
      <c r="AV75" s="247" t="s">
        <v>181</v>
      </c>
      <c r="AW75" s="247" t="s">
        <v>181</v>
      </c>
    </row>
    <row r="76" s="12" customFormat="1" ht="17.5" spans="1:49">
      <c r="A76" s="9">
        <f>A72</f>
        <v>608</v>
      </c>
      <c r="B76" s="113" t="s">
        <v>169</v>
      </c>
      <c r="C76" s="9" t="s">
        <v>244</v>
      </c>
      <c r="D76" s="114" t="s">
        <v>109</v>
      </c>
      <c r="E76" s="115" t="s">
        <v>245</v>
      </c>
      <c r="F76" s="115" t="s">
        <v>246</v>
      </c>
      <c r="G76" s="19"/>
      <c r="H76" s="143">
        <v>0</v>
      </c>
      <c r="I76" s="143">
        <f t="shared" ref="I76" si="19">J76+K76*2+L76*4+1</f>
        <v>1</v>
      </c>
      <c r="J76" s="143">
        <v>0</v>
      </c>
      <c r="K76" s="143">
        <v>0</v>
      </c>
      <c r="L76" s="143">
        <v>0</v>
      </c>
      <c r="M76" s="143">
        <v>0</v>
      </c>
      <c r="N76" s="143">
        <v>0</v>
      </c>
      <c r="O76" s="143">
        <v>0</v>
      </c>
      <c r="P76" s="308">
        <f>H76+J76*2+K76*4+L76*8+M76*256+N76*512+O76*1024</f>
        <v>0</v>
      </c>
      <c r="Q76" s="234">
        <v>1</v>
      </c>
      <c r="R76" s="234">
        <v>100</v>
      </c>
      <c r="S76" s="234">
        <v>1</v>
      </c>
      <c r="T76" s="234">
        <v>50</v>
      </c>
      <c r="U76" s="234">
        <v>1</v>
      </c>
      <c r="V76" s="234">
        <v>50</v>
      </c>
      <c r="W76" s="223">
        <v>1</v>
      </c>
      <c r="X76" s="223">
        <v>50</v>
      </c>
      <c r="Y76" s="223">
        <v>0.9</v>
      </c>
      <c r="Z76" s="234">
        <v>100</v>
      </c>
      <c r="AA76" s="223">
        <v>105</v>
      </c>
      <c r="AB76" s="223">
        <v>100</v>
      </c>
      <c r="AC76" s="223">
        <v>104</v>
      </c>
      <c r="AD76" s="223">
        <v>112</v>
      </c>
      <c r="AE76" s="223">
        <v>95</v>
      </c>
      <c r="AF76" s="223">
        <v>90</v>
      </c>
      <c r="AG76" s="223">
        <v>0</v>
      </c>
      <c r="AH76" s="223">
        <v>0</v>
      </c>
      <c r="AI76" s="223">
        <v>44</v>
      </c>
      <c r="AJ76" s="223">
        <v>0</v>
      </c>
      <c r="AK76" s="223">
        <v>0</v>
      </c>
      <c r="AL76" s="223">
        <v>0</v>
      </c>
      <c r="AM76" s="223">
        <v>10</v>
      </c>
      <c r="AN76" s="223">
        <v>0</v>
      </c>
      <c r="AO76" s="223">
        <v>0</v>
      </c>
      <c r="AP76" s="223">
        <v>0</v>
      </c>
      <c r="AQ76" s="223">
        <v>0</v>
      </c>
      <c r="AR76" s="223">
        <v>0</v>
      </c>
      <c r="AS76" s="223">
        <v>0</v>
      </c>
      <c r="AT76" s="223">
        <v>0</v>
      </c>
      <c r="AU76" s="223">
        <v>2</v>
      </c>
      <c r="AV76" s="223">
        <v>1</v>
      </c>
      <c r="AW76" s="223">
        <v>43.6</v>
      </c>
    </row>
    <row r="77" s="2" customFormat="1" ht="17.5" spans="1:49">
      <c r="A77" s="49"/>
      <c r="B77" s="35"/>
      <c r="C77" s="49"/>
      <c r="D77" s="36"/>
      <c r="E77" s="37" t="s">
        <v>247</v>
      </c>
      <c r="F77" s="37"/>
      <c r="H77" s="302">
        <v>0</v>
      </c>
      <c r="I77" s="302"/>
      <c r="J77" s="302" t="s">
        <v>181</v>
      </c>
      <c r="K77" s="302" t="s">
        <v>181</v>
      </c>
      <c r="L77" s="302" t="s">
        <v>181</v>
      </c>
      <c r="M77" s="302">
        <v>0</v>
      </c>
      <c r="N77" s="302">
        <v>0</v>
      </c>
      <c r="O77" s="302">
        <v>0</v>
      </c>
      <c r="P77" s="309"/>
      <c r="Q77" s="148">
        <v>1</v>
      </c>
      <c r="R77" s="148">
        <v>100</v>
      </c>
      <c r="S77" s="148">
        <v>1</v>
      </c>
      <c r="T77" s="148">
        <v>50</v>
      </c>
      <c r="U77" s="148">
        <v>1</v>
      </c>
      <c r="V77" s="148">
        <v>50</v>
      </c>
      <c r="W77" s="222">
        <v>1</v>
      </c>
      <c r="X77" s="222">
        <v>50</v>
      </c>
      <c r="Y77" s="222">
        <v>0.9</v>
      </c>
      <c r="Z77" s="148">
        <v>100</v>
      </c>
      <c r="AA77" s="247" t="s">
        <v>181</v>
      </c>
      <c r="AB77" s="247" t="s">
        <v>181</v>
      </c>
      <c r="AC77" s="247" t="s">
        <v>181</v>
      </c>
      <c r="AD77" s="247" t="s">
        <v>181</v>
      </c>
      <c r="AE77" s="247" t="s">
        <v>181</v>
      </c>
      <c r="AF77" s="247" t="s">
        <v>181</v>
      </c>
      <c r="AG77" s="247" t="s">
        <v>181</v>
      </c>
      <c r="AH77" s="247" t="s">
        <v>181</v>
      </c>
      <c r="AI77" s="247" t="s">
        <v>181</v>
      </c>
      <c r="AJ77" s="247" t="s">
        <v>181</v>
      </c>
      <c r="AK77" s="247" t="s">
        <v>181</v>
      </c>
      <c r="AL77" s="247" t="s">
        <v>181</v>
      </c>
      <c r="AM77" s="247" t="s">
        <v>181</v>
      </c>
      <c r="AN77" s="247" t="s">
        <v>181</v>
      </c>
      <c r="AO77" s="247" t="s">
        <v>181</v>
      </c>
      <c r="AP77" s="247" t="s">
        <v>181</v>
      </c>
      <c r="AQ77" s="247" t="s">
        <v>181</v>
      </c>
      <c r="AR77" s="247" t="s">
        <v>181</v>
      </c>
      <c r="AS77" s="247" t="s">
        <v>181</v>
      </c>
      <c r="AT77" s="247" t="s">
        <v>181</v>
      </c>
      <c r="AU77" s="247" t="s">
        <v>181</v>
      </c>
      <c r="AV77" s="247" t="s">
        <v>181</v>
      </c>
      <c r="AW77" s="247" t="s">
        <v>181</v>
      </c>
    </row>
    <row r="78" s="12" customFormat="1" ht="17.5" spans="1:49">
      <c r="A78" s="9">
        <f>A76</f>
        <v>608</v>
      </c>
      <c r="B78" s="113" t="s">
        <v>169</v>
      </c>
      <c r="C78" s="9" t="s">
        <v>244</v>
      </c>
      <c r="D78" s="114" t="s">
        <v>120</v>
      </c>
      <c r="E78" s="115" t="s">
        <v>248</v>
      </c>
      <c r="F78" s="115" t="s">
        <v>249</v>
      </c>
      <c r="G78" s="19"/>
      <c r="H78" s="143">
        <v>0</v>
      </c>
      <c r="I78" s="143">
        <f t="shared" ref="I78" si="20">J78+K78*2+L78*4+1</f>
        <v>1</v>
      </c>
      <c r="J78" s="143">
        <v>0</v>
      </c>
      <c r="K78" s="143">
        <v>0</v>
      </c>
      <c r="L78" s="143">
        <v>0</v>
      </c>
      <c r="M78" s="143">
        <v>0</v>
      </c>
      <c r="N78" s="143">
        <v>0</v>
      </c>
      <c r="O78" s="143">
        <v>0</v>
      </c>
      <c r="P78" s="308">
        <f>H78+J78*2+K78*4+L78*8+M78*256+N78*512+O78*1024</f>
        <v>0</v>
      </c>
      <c r="Q78" s="234">
        <v>1</v>
      </c>
      <c r="R78" s="234">
        <v>100</v>
      </c>
      <c r="S78" s="234">
        <v>1</v>
      </c>
      <c r="T78" s="234">
        <v>50</v>
      </c>
      <c r="U78" s="234">
        <v>1</v>
      </c>
      <c r="V78" s="318">
        <v>50</v>
      </c>
      <c r="W78" s="223">
        <v>1</v>
      </c>
      <c r="X78" s="223">
        <v>50</v>
      </c>
      <c r="Y78" s="223">
        <v>0.9</v>
      </c>
      <c r="Z78" s="234">
        <v>100</v>
      </c>
      <c r="AA78" s="223">
        <v>105</v>
      </c>
      <c r="AB78" s="223">
        <v>100</v>
      </c>
      <c r="AC78" s="223">
        <v>104</v>
      </c>
      <c r="AD78" s="223">
        <v>112</v>
      </c>
      <c r="AE78" s="223">
        <v>95</v>
      </c>
      <c r="AF78" s="223">
        <v>90</v>
      </c>
      <c r="AG78" s="223">
        <v>0</v>
      </c>
      <c r="AH78" s="223">
        <v>0</v>
      </c>
      <c r="AI78" s="223">
        <v>44</v>
      </c>
      <c r="AJ78" s="223">
        <v>0</v>
      </c>
      <c r="AK78" s="223">
        <v>0</v>
      </c>
      <c r="AL78" s="223">
        <v>0</v>
      </c>
      <c r="AM78" s="223">
        <v>10</v>
      </c>
      <c r="AN78" s="223">
        <v>0</v>
      </c>
      <c r="AO78" s="223">
        <v>0</v>
      </c>
      <c r="AP78" s="223">
        <v>0</v>
      </c>
      <c r="AQ78" s="223">
        <v>0</v>
      </c>
      <c r="AR78" s="223">
        <v>0</v>
      </c>
      <c r="AS78" s="223">
        <v>0</v>
      </c>
      <c r="AT78" s="223">
        <v>0</v>
      </c>
      <c r="AU78" s="223">
        <v>2</v>
      </c>
      <c r="AV78" s="223">
        <v>1</v>
      </c>
      <c r="AW78" s="223">
        <v>43.6</v>
      </c>
    </row>
    <row r="79" s="2" customFormat="1" ht="17.5" spans="1:49">
      <c r="A79" s="117"/>
      <c r="B79" s="35"/>
      <c r="C79" s="49"/>
      <c r="D79" s="36"/>
      <c r="E79" s="37"/>
      <c r="F79" s="37"/>
      <c r="H79" s="148"/>
      <c r="I79" s="148"/>
      <c r="J79" s="148"/>
      <c r="K79" s="148"/>
      <c r="L79" s="148"/>
      <c r="M79" s="148"/>
      <c r="N79" s="148"/>
      <c r="O79" s="148"/>
      <c r="P79" s="302"/>
      <c r="Q79" s="148"/>
      <c r="R79" s="148"/>
      <c r="S79" s="148"/>
      <c r="T79" s="148"/>
      <c r="U79" s="148"/>
      <c r="V79" s="317"/>
      <c r="W79" s="222"/>
      <c r="X79" s="222"/>
      <c r="Y79" s="222"/>
      <c r="Z79" s="148"/>
      <c r="AA79" s="222"/>
      <c r="AB79" s="222"/>
      <c r="AC79" s="222"/>
      <c r="AD79" s="222"/>
      <c r="AE79" s="222"/>
      <c r="AF79" s="222"/>
      <c r="AG79" s="222"/>
      <c r="AH79" s="222"/>
      <c r="AI79" s="222"/>
      <c r="AJ79" s="222"/>
      <c r="AK79" s="222"/>
      <c r="AL79" s="222"/>
      <c r="AM79" s="222"/>
      <c r="AN79" s="222"/>
      <c r="AO79" s="222"/>
      <c r="AP79" s="222"/>
      <c r="AQ79" s="222"/>
      <c r="AR79" s="222"/>
      <c r="AS79" s="222"/>
      <c r="AT79" s="222"/>
      <c r="AU79" s="222"/>
      <c r="AV79" s="222"/>
      <c r="AW79" s="222"/>
    </row>
    <row r="80" s="12" customFormat="1" ht="17.5" spans="1:49">
      <c r="A80" s="118">
        <f>A78</f>
        <v>608</v>
      </c>
      <c r="B80" s="113"/>
      <c r="C80" s="9" t="s">
        <v>244</v>
      </c>
      <c r="D80" s="114" t="s">
        <v>126</v>
      </c>
      <c r="E80" s="115" t="s">
        <v>250</v>
      </c>
      <c r="F80" s="115" t="s">
        <v>251</v>
      </c>
      <c r="G80" s="19"/>
      <c r="H80" s="143"/>
      <c r="I80" s="143"/>
      <c r="J80" s="143"/>
      <c r="K80" s="143"/>
      <c r="L80" s="143"/>
      <c r="M80" s="143"/>
      <c r="N80" s="143"/>
      <c r="O80" s="143"/>
      <c r="P80" s="308"/>
      <c r="Q80" s="234"/>
      <c r="R80" s="234"/>
      <c r="S80" s="234"/>
      <c r="T80" s="234"/>
      <c r="U80" s="234"/>
      <c r="V80" s="318"/>
      <c r="W80" s="223"/>
      <c r="X80" s="223"/>
      <c r="Y80" s="223"/>
      <c r="Z80" s="234"/>
      <c r="AA80" s="223"/>
      <c r="AB80" s="223"/>
      <c r="AC80" s="223"/>
      <c r="AD80" s="223"/>
      <c r="AE80" s="223"/>
      <c r="AF80" s="223"/>
      <c r="AG80" s="223"/>
      <c r="AH80" s="223"/>
      <c r="AI80" s="223"/>
      <c r="AJ80" s="223"/>
      <c r="AK80" s="223"/>
      <c r="AL80" s="223"/>
      <c r="AM80" s="223"/>
      <c r="AN80" s="223"/>
      <c r="AO80" s="223"/>
      <c r="AP80" s="223"/>
      <c r="AQ80" s="223"/>
      <c r="AR80" s="223"/>
      <c r="AS80" s="223"/>
      <c r="AT80" s="223"/>
      <c r="AU80" s="223"/>
      <c r="AV80" s="223"/>
      <c r="AW80" s="223"/>
    </row>
    <row r="81" s="2" customFormat="1" ht="17.5" spans="1:49">
      <c r="A81" s="34"/>
      <c r="B81" s="35"/>
      <c r="C81" s="34"/>
      <c r="D81" s="36"/>
      <c r="E81" s="37" t="s">
        <v>252</v>
      </c>
      <c r="F81" s="37" t="s">
        <v>253</v>
      </c>
      <c r="H81" s="148" t="s">
        <v>181</v>
      </c>
      <c r="I81" s="148" t="s">
        <v>181</v>
      </c>
      <c r="J81" s="148" t="s">
        <v>181</v>
      </c>
      <c r="K81" s="148" t="s">
        <v>181</v>
      </c>
      <c r="L81" s="148" t="s">
        <v>181</v>
      </c>
      <c r="M81" s="148">
        <v>0</v>
      </c>
      <c r="N81" s="148">
        <v>0</v>
      </c>
      <c r="O81" s="148">
        <v>0</v>
      </c>
      <c r="P81" s="309"/>
      <c r="Q81" s="148" t="s">
        <v>181</v>
      </c>
      <c r="R81" s="148" t="s">
        <v>181</v>
      </c>
      <c r="S81" s="148" t="s">
        <v>181</v>
      </c>
      <c r="T81" s="148" t="s">
        <v>181</v>
      </c>
      <c r="U81" s="148" t="s">
        <v>181</v>
      </c>
      <c r="V81" s="317" t="s">
        <v>181</v>
      </c>
      <c r="W81" s="222" t="s">
        <v>181</v>
      </c>
      <c r="X81" s="222" t="s">
        <v>181</v>
      </c>
      <c r="Y81" s="222" t="s">
        <v>181</v>
      </c>
      <c r="Z81" s="148" t="s">
        <v>181</v>
      </c>
      <c r="AA81" s="222" t="s">
        <v>181</v>
      </c>
      <c r="AB81" s="222" t="s">
        <v>181</v>
      </c>
      <c r="AC81" s="222" t="s">
        <v>181</v>
      </c>
      <c r="AD81" s="222" t="s">
        <v>181</v>
      </c>
      <c r="AE81" s="222" t="s">
        <v>181</v>
      </c>
      <c r="AF81" s="222" t="s">
        <v>181</v>
      </c>
      <c r="AG81" s="222" t="s">
        <v>181</v>
      </c>
      <c r="AH81" s="222" t="s">
        <v>181</v>
      </c>
      <c r="AI81" s="222" t="s">
        <v>181</v>
      </c>
      <c r="AJ81" s="222" t="s">
        <v>181</v>
      </c>
      <c r="AK81" s="222" t="s">
        <v>181</v>
      </c>
      <c r="AL81" s="222" t="s">
        <v>181</v>
      </c>
      <c r="AM81" s="222" t="s">
        <v>181</v>
      </c>
      <c r="AN81" s="222" t="s">
        <v>181</v>
      </c>
      <c r="AO81" s="222" t="s">
        <v>181</v>
      </c>
      <c r="AP81" s="222" t="s">
        <v>181</v>
      </c>
      <c r="AQ81" s="222" t="s">
        <v>181</v>
      </c>
      <c r="AR81" s="222" t="s">
        <v>181</v>
      </c>
      <c r="AS81" s="222" t="s">
        <v>181</v>
      </c>
      <c r="AT81" s="222" t="s">
        <v>181</v>
      </c>
      <c r="AU81" s="222" t="s">
        <v>181</v>
      </c>
      <c r="AV81" s="222" t="s">
        <v>181</v>
      </c>
      <c r="AW81" s="222" t="s">
        <v>181</v>
      </c>
    </row>
    <row r="82" ht="17.5" spans="1:49">
      <c r="A82" s="31">
        <f>A78</f>
        <v>608</v>
      </c>
      <c r="B82" s="40" t="s">
        <v>172</v>
      </c>
      <c r="C82" s="31" t="s">
        <v>256</v>
      </c>
      <c r="D82" s="41" t="s">
        <v>109</v>
      </c>
      <c r="E82" s="42" t="s">
        <v>257</v>
      </c>
      <c r="F82" s="42" t="s">
        <v>256</v>
      </c>
      <c r="G82" s="19"/>
      <c r="H82" s="195">
        <v>0</v>
      </c>
      <c r="I82" s="195">
        <f>J82+K82*2+L82*4+1</f>
        <v>1</v>
      </c>
      <c r="J82" s="195">
        <v>0</v>
      </c>
      <c r="K82" s="195">
        <v>0</v>
      </c>
      <c r="L82" s="195">
        <v>0</v>
      </c>
      <c r="M82" s="195">
        <v>0</v>
      </c>
      <c r="N82" s="195">
        <v>0</v>
      </c>
      <c r="O82" s="195">
        <v>0</v>
      </c>
      <c r="P82" s="308">
        <f>H82+J82*2+K82*4+L82*8+M82*256+N82*512+O82*1024</f>
        <v>0</v>
      </c>
      <c r="Q82" s="234">
        <v>1</v>
      </c>
      <c r="R82" s="234">
        <v>100</v>
      </c>
      <c r="S82" s="234">
        <v>1</v>
      </c>
      <c r="T82" s="234">
        <v>50</v>
      </c>
      <c r="U82" s="234">
        <v>1</v>
      </c>
      <c r="V82" s="318">
        <v>50</v>
      </c>
      <c r="W82" s="223">
        <v>1</v>
      </c>
      <c r="X82" s="223">
        <v>50</v>
      </c>
      <c r="Y82" s="223">
        <v>0.9</v>
      </c>
      <c r="Z82" s="234">
        <v>100</v>
      </c>
      <c r="AA82" s="223">
        <v>105</v>
      </c>
      <c r="AB82" s="223">
        <v>100</v>
      </c>
      <c r="AC82" s="223">
        <v>104</v>
      </c>
      <c r="AD82" s="223">
        <v>112</v>
      </c>
      <c r="AE82" s="223">
        <v>95</v>
      </c>
      <c r="AF82" s="223">
        <v>90</v>
      </c>
      <c r="AG82" s="223">
        <v>0</v>
      </c>
      <c r="AH82" s="223">
        <v>0</v>
      </c>
      <c r="AI82" s="223">
        <v>44</v>
      </c>
      <c r="AJ82" s="223">
        <v>0</v>
      </c>
      <c r="AK82" s="223">
        <v>0</v>
      </c>
      <c r="AL82" s="223">
        <v>0</v>
      </c>
      <c r="AM82" s="223">
        <v>10</v>
      </c>
      <c r="AN82" s="223">
        <v>0</v>
      </c>
      <c r="AO82" s="223">
        <v>0</v>
      </c>
      <c r="AP82" s="223">
        <v>0</v>
      </c>
      <c r="AQ82" s="223">
        <v>0</v>
      </c>
      <c r="AR82" s="223">
        <v>0</v>
      </c>
      <c r="AS82" s="223">
        <v>0</v>
      </c>
      <c r="AT82" s="223">
        <v>0</v>
      </c>
      <c r="AU82" s="223">
        <v>2</v>
      </c>
      <c r="AV82" s="223">
        <v>1</v>
      </c>
      <c r="AW82" s="223">
        <v>43.6</v>
      </c>
    </row>
    <row r="83" ht="17.5" spans="1:49">
      <c r="A83" s="34"/>
      <c r="B83" s="35"/>
      <c r="C83" s="34"/>
      <c r="D83" s="36"/>
      <c r="E83" s="37" t="s">
        <v>258</v>
      </c>
      <c r="F83" s="37"/>
      <c r="G83" s="302"/>
      <c r="H83" s="302">
        <v>1</v>
      </c>
      <c r="I83" s="302" t="s">
        <v>181</v>
      </c>
      <c r="J83" s="302" t="s">
        <v>181</v>
      </c>
      <c r="K83" s="302" t="s">
        <v>181</v>
      </c>
      <c r="L83" s="302" t="s">
        <v>181</v>
      </c>
      <c r="M83" s="302">
        <v>1</v>
      </c>
      <c r="N83" s="302">
        <v>0</v>
      </c>
      <c r="O83" s="302">
        <v>0</v>
      </c>
      <c r="P83" s="302"/>
      <c r="Q83" s="302" t="s">
        <v>181</v>
      </c>
      <c r="R83" s="302" t="s">
        <v>181</v>
      </c>
      <c r="S83" s="302">
        <v>0.9</v>
      </c>
      <c r="T83" s="302">
        <v>0</v>
      </c>
      <c r="U83" s="302">
        <v>0.9</v>
      </c>
      <c r="V83" s="302" t="s">
        <v>1197</v>
      </c>
      <c r="W83" s="302">
        <v>0.9</v>
      </c>
      <c r="X83" s="302">
        <v>100</v>
      </c>
      <c r="Y83" s="302">
        <v>0.39</v>
      </c>
      <c r="Z83" s="302" t="s">
        <v>181</v>
      </c>
      <c r="AA83" s="302">
        <v>105</v>
      </c>
      <c r="AB83" s="302">
        <v>104</v>
      </c>
      <c r="AC83" s="222" t="s">
        <v>181</v>
      </c>
      <c r="AD83" s="222" t="s">
        <v>181</v>
      </c>
      <c r="AE83" s="222" t="s">
        <v>181</v>
      </c>
      <c r="AF83" s="222" t="s">
        <v>181</v>
      </c>
      <c r="AG83" s="222" t="s">
        <v>181</v>
      </c>
      <c r="AH83" s="222" t="s">
        <v>181</v>
      </c>
      <c r="AI83" s="222" t="s">
        <v>181</v>
      </c>
      <c r="AJ83" s="222" t="s">
        <v>181</v>
      </c>
      <c r="AK83" s="222" t="s">
        <v>181</v>
      </c>
      <c r="AL83" s="222" t="s">
        <v>181</v>
      </c>
      <c r="AM83" s="222" t="s">
        <v>181</v>
      </c>
      <c r="AN83" s="222" t="s">
        <v>181</v>
      </c>
      <c r="AO83" s="222" t="s">
        <v>181</v>
      </c>
      <c r="AP83" s="222" t="s">
        <v>181</v>
      </c>
      <c r="AQ83" s="222" t="s">
        <v>181</v>
      </c>
      <c r="AR83" s="222" t="s">
        <v>181</v>
      </c>
      <c r="AS83" s="222" t="s">
        <v>181</v>
      </c>
      <c r="AT83" s="222" t="s">
        <v>181</v>
      </c>
      <c r="AU83" s="222" t="s">
        <v>181</v>
      </c>
      <c r="AV83" s="222" t="s">
        <v>181</v>
      </c>
      <c r="AW83" s="222" t="s">
        <v>181</v>
      </c>
    </row>
    <row r="84" ht="17.5" spans="1:49">
      <c r="A84" s="31">
        <f>A82</f>
        <v>608</v>
      </c>
      <c r="B84" s="40" t="s">
        <v>172</v>
      </c>
      <c r="C84" s="31" t="s">
        <v>256</v>
      </c>
      <c r="D84" s="41" t="s">
        <v>120</v>
      </c>
      <c r="E84" s="42" t="s">
        <v>259</v>
      </c>
      <c r="F84" s="42" t="s">
        <v>260</v>
      </c>
      <c r="G84" s="19"/>
      <c r="H84" s="195">
        <v>1</v>
      </c>
      <c r="I84" s="195">
        <f>J84+K84*2+L84*4+1</f>
        <v>3</v>
      </c>
      <c r="J84" s="195">
        <v>0</v>
      </c>
      <c r="K84" s="195">
        <v>1</v>
      </c>
      <c r="L84" s="195">
        <v>0</v>
      </c>
      <c r="M84" s="195">
        <v>1</v>
      </c>
      <c r="N84" s="195">
        <v>0</v>
      </c>
      <c r="O84" s="195">
        <v>0</v>
      </c>
      <c r="P84" s="308">
        <f>H84+J84*2+K84*4+L84*8+M84*256+N84*512+O84*1024</f>
        <v>261</v>
      </c>
      <c r="Q84" s="234">
        <v>1</v>
      </c>
      <c r="R84" s="234">
        <v>100</v>
      </c>
      <c r="S84" s="234">
        <v>0.9</v>
      </c>
      <c r="T84" s="234">
        <v>0</v>
      </c>
      <c r="U84" s="234">
        <v>0.9</v>
      </c>
      <c r="V84" s="234">
        <v>50</v>
      </c>
      <c r="W84" s="234">
        <v>0.9</v>
      </c>
      <c r="X84" s="223">
        <v>100</v>
      </c>
      <c r="Y84" s="234">
        <v>0.9</v>
      </c>
      <c r="Z84" s="223">
        <v>200</v>
      </c>
      <c r="AA84" s="223">
        <v>105</v>
      </c>
      <c r="AB84" s="223">
        <v>104</v>
      </c>
      <c r="AC84" s="223">
        <v>104</v>
      </c>
      <c r="AD84" s="223">
        <v>112</v>
      </c>
      <c r="AE84" s="223">
        <v>95</v>
      </c>
      <c r="AF84" s="223">
        <v>90</v>
      </c>
      <c r="AG84" s="223">
        <v>0</v>
      </c>
      <c r="AH84" s="223">
        <v>0</v>
      </c>
      <c r="AI84" s="223">
        <v>44</v>
      </c>
      <c r="AJ84" s="223">
        <v>0</v>
      </c>
      <c r="AK84" s="223">
        <v>0</v>
      </c>
      <c r="AL84" s="223">
        <v>0</v>
      </c>
      <c r="AM84" s="223">
        <v>10</v>
      </c>
      <c r="AN84" s="223">
        <v>0</v>
      </c>
      <c r="AO84" s="223">
        <v>0</v>
      </c>
      <c r="AP84" s="223">
        <v>0</v>
      </c>
      <c r="AQ84" s="223">
        <v>0</v>
      </c>
      <c r="AR84" s="223">
        <v>0</v>
      </c>
      <c r="AS84" s="223">
        <v>0</v>
      </c>
      <c r="AT84" s="223">
        <v>0</v>
      </c>
      <c r="AU84" s="223">
        <v>2</v>
      </c>
      <c r="AV84" s="223">
        <v>1</v>
      </c>
      <c r="AW84" s="223">
        <v>43.6</v>
      </c>
    </row>
    <row r="85" s="2" customFormat="1" ht="17.5" spans="1:49">
      <c r="A85" s="45"/>
      <c r="B85" s="35"/>
      <c r="C85" s="34"/>
      <c r="D85" s="36"/>
      <c r="E85" s="37" t="s">
        <v>252</v>
      </c>
      <c r="F85" s="37"/>
      <c r="H85" s="148" t="s">
        <v>181</v>
      </c>
      <c r="I85" s="148" t="s">
        <v>181</v>
      </c>
      <c r="J85" s="148" t="s">
        <v>181</v>
      </c>
      <c r="K85" s="148" t="s">
        <v>181</v>
      </c>
      <c r="L85" s="148" t="s">
        <v>181</v>
      </c>
      <c r="M85" s="148">
        <v>0</v>
      </c>
      <c r="N85" s="148">
        <v>0</v>
      </c>
      <c r="O85" s="148">
        <v>0</v>
      </c>
      <c r="P85" s="309"/>
      <c r="Q85" s="148" t="s">
        <v>181</v>
      </c>
      <c r="R85" s="148" t="s">
        <v>181</v>
      </c>
      <c r="S85" s="148" t="s">
        <v>181</v>
      </c>
      <c r="T85" s="148" t="s">
        <v>181</v>
      </c>
      <c r="U85" s="148" t="s">
        <v>181</v>
      </c>
      <c r="V85" s="317" t="s">
        <v>181</v>
      </c>
      <c r="W85" s="222" t="s">
        <v>181</v>
      </c>
      <c r="X85" s="222" t="s">
        <v>181</v>
      </c>
      <c r="Y85" s="222" t="s">
        <v>181</v>
      </c>
      <c r="Z85" s="148" t="s">
        <v>181</v>
      </c>
      <c r="AA85" s="222" t="s">
        <v>181</v>
      </c>
      <c r="AB85" s="222" t="s">
        <v>181</v>
      </c>
      <c r="AC85" s="222" t="s">
        <v>181</v>
      </c>
      <c r="AD85" s="222" t="s">
        <v>181</v>
      </c>
      <c r="AE85" s="222" t="s">
        <v>181</v>
      </c>
      <c r="AF85" s="222" t="s">
        <v>181</v>
      </c>
      <c r="AG85" s="222" t="s">
        <v>181</v>
      </c>
      <c r="AH85" s="222" t="s">
        <v>181</v>
      </c>
      <c r="AI85" s="222" t="s">
        <v>181</v>
      </c>
      <c r="AJ85" s="222" t="s">
        <v>181</v>
      </c>
      <c r="AK85" s="222" t="s">
        <v>181</v>
      </c>
      <c r="AL85" s="222" t="s">
        <v>181</v>
      </c>
      <c r="AM85" s="222" t="s">
        <v>181</v>
      </c>
      <c r="AN85" s="222" t="s">
        <v>181</v>
      </c>
      <c r="AO85" s="222" t="s">
        <v>181</v>
      </c>
      <c r="AP85" s="222" t="s">
        <v>181</v>
      </c>
      <c r="AQ85" s="222" t="s">
        <v>181</v>
      </c>
      <c r="AR85" s="222" t="s">
        <v>181</v>
      </c>
      <c r="AS85" s="222" t="s">
        <v>181</v>
      </c>
      <c r="AT85" s="222" t="s">
        <v>181</v>
      </c>
      <c r="AU85" s="222" t="s">
        <v>181</v>
      </c>
      <c r="AV85" s="222" t="s">
        <v>181</v>
      </c>
      <c r="AW85" s="222" t="s">
        <v>181</v>
      </c>
    </row>
    <row r="86" ht="17.5" spans="1:49">
      <c r="A86" s="48">
        <f>A84</f>
        <v>608</v>
      </c>
      <c r="B86" s="40" t="s">
        <v>172</v>
      </c>
      <c r="C86" s="31" t="s">
        <v>256</v>
      </c>
      <c r="D86" s="41" t="s">
        <v>126</v>
      </c>
      <c r="E86" s="42" t="s">
        <v>261</v>
      </c>
      <c r="F86" s="42" t="s">
        <v>262</v>
      </c>
      <c r="G86" s="19"/>
      <c r="H86" s="195">
        <v>0</v>
      </c>
      <c r="I86" s="195">
        <f>J86+K86*2+L86*4+1</f>
        <v>1</v>
      </c>
      <c r="J86" s="195">
        <v>0</v>
      </c>
      <c r="K86" s="195">
        <v>0</v>
      </c>
      <c r="L86" s="195">
        <v>0</v>
      </c>
      <c r="M86" s="195">
        <v>0</v>
      </c>
      <c r="N86" s="195">
        <v>0</v>
      </c>
      <c r="O86" s="195">
        <v>0</v>
      </c>
      <c r="P86" s="308">
        <f>H86+J86*2+K86*4+L86*8+M86*256+N86*512+O86*1024</f>
        <v>0</v>
      </c>
      <c r="Q86" s="234">
        <v>1</v>
      </c>
      <c r="R86" s="234">
        <v>100</v>
      </c>
      <c r="S86" s="234">
        <v>1</v>
      </c>
      <c r="T86" s="234">
        <v>50</v>
      </c>
      <c r="U86" s="234">
        <v>1</v>
      </c>
      <c r="V86" s="318">
        <v>50</v>
      </c>
      <c r="W86" s="223">
        <v>1</v>
      </c>
      <c r="X86" s="223">
        <v>50</v>
      </c>
      <c r="Y86" s="223">
        <v>0.9</v>
      </c>
      <c r="Z86" s="234">
        <v>100</v>
      </c>
      <c r="AA86" s="223">
        <v>105</v>
      </c>
      <c r="AB86" s="223">
        <v>100</v>
      </c>
      <c r="AC86" s="223">
        <v>104</v>
      </c>
      <c r="AD86" s="223">
        <v>112</v>
      </c>
      <c r="AE86" s="223">
        <v>95</v>
      </c>
      <c r="AF86" s="223">
        <v>90</v>
      </c>
      <c r="AG86" s="223">
        <v>0</v>
      </c>
      <c r="AH86" s="223">
        <v>0</v>
      </c>
      <c r="AI86" s="223">
        <v>44</v>
      </c>
      <c r="AJ86" s="223">
        <v>0</v>
      </c>
      <c r="AK86" s="223">
        <v>0</v>
      </c>
      <c r="AL86" s="223">
        <v>0</v>
      </c>
      <c r="AM86" s="223">
        <v>10</v>
      </c>
      <c r="AN86" s="223">
        <v>0</v>
      </c>
      <c r="AO86" s="223">
        <v>0</v>
      </c>
      <c r="AP86" s="223">
        <v>0</v>
      </c>
      <c r="AQ86" s="223">
        <v>0</v>
      </c>
      <c r="AR86" s="223">
        <v>0</v>
      </c>
      <c r="AS86" s="223">
        <v>0</v>
      </c>
      <c r="AT86" s="223">
        <v>0</v>
      </c>
      <c r="AU86" s="223">
        <v>2</v>
      </c>
      <c r="AV86" s="223">
        <v>1</v>
      </c>
      <c r="AW86" s="223">
        <v>43.6</v>
      </c>
    </row>
    <row r="87" s="2" customFormat="1" ht="17.5" spans="1:49">
      <c r="A87" s="45"/>
      <c r="B87" s="35"/>
      <c r="C87" s="34"/>
      <c r="D87" s="36"/>
      <c r="E87" s="37"/>
      <c r="F87" s="37"/>
      <c r="H87" s="148"/>
      <c r="I87" s="148"/>
      <c r="J87" s="148"/>
      <c r="K87" s="148"/>
      <c r="L87" s="148"/>
      <c r="M87" s="148"/>
      <c r="N87" s="148"/>
      <c r="O87" s="148"/>
      <c r="P87" s="309"/>
      <c r="Q87" s="148"/>
      <c r="R87" s="148"/>
      <c r="S87" s="148"/>
      <c r="T87" s="148"/>
      <c r="U87" s="148"/>
      <c r="V87" s="317"/>
      <c r="W87" s="222"/>
      <c r="X87" s="222"/>
      <c r="Y87" s="222"/>
      <c r="Z87" s="148"/>
      <c r="AA87" s="222"/>
      <c r="AB87" s="222"/>
      <c r="AC87" s="222"/>
      <c r="AD87" s="222"/>
      <c r="AE87" s="222"/>
      <c r="AF87" s="222"/>
      <c r="AG87" s="222"/>
      <c r="AH87" s="222"/>
      <c r="AI87" s="222"/>
      <c r="AJ87" s="222"/>
      <c r="AK87" s="222"/>
      <c r="AL87" s="222"/>
      <c r="AM87" s="222"/>
      <c r="AN87" s="222"/>
      <c r="AO87" s="222"/>
      <c r="AP87" s="222"/>
      <c r="AQ87" s="222"/>
      <c r="AR87" s="222"/>
      <c r="AS87" s="222"/>
      <c r="AT87" s="222"/>
      <c r="AU87" s="222"/>
      <c r="AV87" s="222"/>
      <c r="AW87" s="222"/>
    </row>
    <row r="88" ht="17.5" spans="1:49">
      <c r="A88" s="48">
        <f>A86</f>
        <v>608</v>
      </c>
      <c r="B88" s="40" t="s">
        <v>172</v>
      </c>
      <c r="C88" s="31" t="s">
        <v>256</v>
      </c>
      <c r="D88" s="41" t="s">
        <v>129</v>
      </c>
      <c r="E88" s="42" t="s">
        <v>263</v>
      </c>
      <c r="F88" s="42" t="s">
        <v>264</v>
      </c>
      <c r="G88" s="19"/>
      <c r="H88" s="195">
        <v>0</v>
      </c>
      <c r="I88" s="195">
        <f>J88+K88*2+L88*4+1</f>
        <v>1</v>
      </c>
      <c r="J88" s="195">
        <v>0</v>
      </c>
      <c r="K88" s="195">
        <v>0</v>
      </c>
      <c r="L88" s="195">
        <v>0</v>
      </c>
      <c r="M88" s="195">
        <v>0</v>
      </c>
      <c r="N88" s="195">
        <v>0</v>
      </c>
      <c r="O88" s="195">
        <v>0</v>
      </c>
      <c r="P88" s="308">
        <f>H88+J88*2+K88*4+L88*8+M88*256+N88*512+O88*1024</f>
        <v>0</v>
      </c>
      <c r="Q88" s="234">
        <v>1</v>
      </c>
      <c r="R88" s="234">
        <v>100</v>
      </c>
      <c r="S88" s="234">
        <v>1</v>
      </c>
      <c r="T88" s="234">
        <v>50</v>
      </c>
      <c r="U88" s="234">
        <v>1</v>
      </c>
      <c r="V88" s="318">
        <v>50</v>
      </c>
      <c r="W88" s="223">
        <v>1</v>
      </c>
      <c r="X88" s="223">
        <v>50</v>
      </c>
      <c r="Y88" s="223">
        <v>0.9</v>
      </c>
      <c r="Z88" s="234">
        <v>100</v>
      </c>
      <c r="AA88" s="223">
        <v>105</v>
      </c>
      <c r="AB88" s="223">
        <v>100</v>
      </c>
      <c r="AC88" s="223">
        <v>104</v>
      </c>
      <c r="AD88" s="223">
        <v>112</v>
      </c>
      <c r="AE88" s="223">
        <v>95</v>
      </c>
      <c r="AF88" s="223">
        <v>90</v>
      </c>
      <c r="AG88" s="223">
        <v>0</v>
      </c>
      <c r="AH88" s="223">
        <v>0</v>
      </c>
      <c r="AI88" s="223">
        <v>44</v>
      </c>
      <c r="AJ88" s="223">
        <v>0</v>
      </c>
      <c r="AK88" s="223">
        <v>0</v>
      </c>
      <c r="AL88" s="223">
        <v>0</v>
      </c>
      <c r="AM88" s="223">
        <v>10</v>
      </c>
      <c r="AN88" s="223">
        <v>0</v>
      </c>
      <c r="AO88" s="223">
        <v>0</v>
      </c>
      <c r="AP88" s="223">
        <v>0</v>
      </c>
      <c r="AQ88" s="223">
        <v>0</v>
      </c>
      <c r="AR88" s="223">
        <v>0</v>
      </c>
      <c r="AS88" s="223">
        <v>0</v>
      </c>
      <c r="AT88" s="223">
        <v>0</v>
      </c>
      <c r="AU88" s="223">
        <v>2</v>
      </c>
      <c r="AV88" s="223">
        <v>1</v>
      </c>
      <c r="AW88" s="223">
        <v>43.6</v>
      </c>
    </row>
    <row r="89" s="2" customFormat="1" ht="17.5" spans="1:49">
      <c r="A89" s="45"/>
      <c r="B89" s="35"/>
      <c r="C89" s="34"/>
      <c r="D89" s="36"/>
      <c r="E89" s="37"/>
      <c r="F89" s="37"/>
      <c r="H89" s="148"/>
      <c r="I89" s="148"/>
      <c r="J89" s="148"/>
      <c r="K89" s="148"/>
      <c r="L89" s="148"/>
      <c r="M89" s="148"/>
      <c r="N89" s="148"/>
      <c r="O89" s="148"/>
      <c r="P89" s="309"/>
      <c r="Q89" s="148"/>
      <c r="R89" s="148"/>
      <c r="S89" s="148"/>
      <c r="T89" s="148"/>
      <c r="U89" s="148"/>
      <c r="V89" s="317"/>
      <c r="W89" s="222"/>
      <c r="X89" s="222"/>
      <c r="Y89" s="222"/>
      <c r="Z89" s="148"/>
      <c r="AA89" s="222"/>
      <c r="AB89" s="222"/>
      <c r="AC89" s="222"/>
      <c r="AD89" s="222"/>
      <c r="AE89" s="222"/>
      <c r="AF89" s="222"/>
      <c r="AG89" s="222"/>
      <c r="AH89" s="222"/>
      <c r="AI89" s="222"/>
      <c r="AJ89" s="222"/>
      <c r="AK89" s="222"/>
      <c r="AL89" s="222"/>
      <c r="AM89" s="222"/>
      <c r="AN89" s="222"/>
      <c r="AO89" s="222"/>
      <c r="AP89" s="222"/>
      <c r="AQ89" s="222"/>
      <c r="AR89" s="222"/>
      <c r="AS89" s="222"/>
      <c r="AT89" s="222"/>
      <c r="AU89" s="222"/>
      <c r="AV89" s="222"/>
      <c r="AW89" s="222"/>
    </row>
    <row r="90" ht="17.5" spans="1:49">
      <c r="A90" s="48">
        <f>A88</f>
        <v>608</v>
      </c>
      <c r="B90" s="40" t="s">
        <v>172</v>
      </c>
      <c r="C90" s="31" t="s">
        <v>256</v>
      </c>
      <c r="D90" s="41" t="s">
        <v>132</v>
      </c>
      <c r="E90" s="42" t="s">
        <v>265</v>
      </c>
      <c r="F90" s="42" t="s">
        <v>266</v>
      </c>
      <c r="G90" s="19"/>
      <c r="H90" s="195">
        <v>0</v>
      </c>
      <c r="I90" s="195">
        <f>J90+K90*2+L90*4+1</f>
        <v>1</v>
      </c>
      <c r="J90" s="195">
        <v>0</v>
      </c>
      <c r="K90" s="195">
        <v>0</v>
      </c>
      <c r="L90" s="195">
        <v>0</v>
      </c>
      <c r="M90" s="195">
        <v>0</v>
      </c>
      <c r="N90" s="195">
        <v>0</v>
      </c>
      <c r="O90" s="195">
        <v>0</v>
      </c>
      <c r="P90" s="308">
        <f>H90+J90*2+K90*4+L90*8+M90*256+N90*512+O90*1024</f>
        <v>0</v>
      </c>
      <c r="Q90" s="234">
        <v>1</v>
      </c>
      <c r="R90" s="234">
        <v>100</v>
      </c>
      <c r="S90" s="234">
        <v>1</v>
      </c>
      <c r="T90" s="234">
        <v>50</v>
      </c>
      <c r="U90" s="234">
        <v>1</v>
      </c>
      <c r="V90" s="318">
        <v>50</v>
      </c>
      <c r="W90" s="223">
        <v>1</v>
      </c>
      <c r="X90" s="223">
        <v>50</v>
      </c>
      <c r="Y90" s="223">
        <v>0.9</v>
      </c>
      <c r="Z90" s="234">
        <v>100</v>
      </c>
      <c r="AA90" s="223">
        <v>105</v>
      </c>
      <c r="AB90" s="223">
        <v>100</v>
      </c>
      <c r="AC90" s="223">
        <v>104</v>
      </c>
      <c r="AD90" s="223">
        <v>112</v>
      </c>
      <c r="AE90" s="223">
        <v>95</v>
      </c>
      <c r="AF90" s="223">
        <v>90</v>
      </c>
      <c r="AG90" s="223">
        <v>0</v>
      </c>
      <c r="AH90" s="223">
        <v>0</v>
      </c>
      <c r="AI90" s="223">
        <v>44</v>
      </c>
      <c r="AJ90" s="223">
        <v>0</v>
      </c>
      <c r="AK90" s="223">
        <v>0</v>
      </c>
      <c r="AL90" s="223">
        <v>0</v>
      </c>
      <c r="AM90" s="223">
        <v>10</v>
      </c>
      <c r="AN90" s="223">
        <v>0</v>
      </c>
      <c r="AO90" s="223">
        <v>0</v>
      </c>
      <c r="AP90" s="223">
        <v>0</v>
      </c>
      <c r="AQ90" s="223">
        <v>0</v>
      </c>
      <c r="AR90" s="223">
        <v>0</v>
      </c>
      <c r="AS90" s="223">
        <v>0</v>
      </c>
      <c r="AT90" s="223">
        <v>0</v>
      </c>
      <c r="AU90" s="223">
        <v>2</v>
      </c>
      <c r="AV90" s="223">
        <v>1</v>
      </c>
      <c r="AW90" s="223">
        <v>43.6</v>
      </c>
    </row>
    <row r="91" s="2" customFormat="1" ht="17.5" spans="1:49">
      <c r="A91" s="34"/>
      <c r="B91" s="35"/>
      <c r="C91" s="34"/>
      <c r="D91" s="36"/>
      <c r="E91" s="37" t="s">
        <v>252</v>
      </c>
      <c r="F91" s="37" t="s">
        <v>253</v>
      </c>
      <c r="H91" s="148" t="s">
        <v>181</v>
      </c>
      <c r="I91" s="148" t="s">
        <v>181</v>
      </c>
      <c r="J91" s="148" t="s">
        <v>181</v>
      </c>
      <c r="K91" s="148" t="s">
        <v>181</v>
      </c>
      <c r="L91" s="148" t="s">
        <v>181</v>
      </c>
      <c r="M91" s="148">
        <v>0</v>
      </c>
      <c r="N91" s="148">
        <v>0</v>
      </c>
      <c r="O91" s="148">
        <v>0</v>
      </c>
      <c r="P91" s="309"/>
      <c r="Q91" s="148" t="s">
        <v>181</v>
      </c>
      <c r="R91" s="148" t="s">
        <v>181</v>
      </c>
      <c r="S91" s="148" t="s">
        <v>181</v>
      </c>
      <c r="T91" s="148" t="s">
        <v>181</v>
      </c>
      <c r="U91" s="148" t="s">
        <v>181</v>
      </c>
      <c r="V91" s="317" t="s">
        <v>181</v>
      </c>
      <c r="W91" s="222" t="s">
        <v>181</v>
      </c>
      <c r="X91" s="222" t="s">
        <v>181</v>
      </c>
      <c r="Y91" s="222" t="s">
        <v>181</v>
      </c>
      <c r="Z91" s="148" t="s">
        <v>181</v>
      </c>
      <c r="AA91" s="222" t="s">
        <v>181</v>
      </c>
      <c r="AB91" s="222" t="s">
        <v>181</v>
      </c>
      <c r="AC91" s="222" t="s">
        <v>181</v>
      </c>
      <c r="AD91" s="222" t="s">
        <v>181</v>
      </c>
      <c r="AE91" s="222" t="s">
        <v>181</v>
      </c>
      <c r="AF91" s="222" t="s">
        <v>181</v>
      </c>
      <c r="AG91" s="222" t="s">
        <v>181</v>
      </c>
      <c r="AH91" s="222" t="s">
        <v>181</v>
      </c>
      <c r="AI91" s="222" t="s">
        <v>181</v>
      </c>
      <c r="AJ91" s="222" t="s">
        <v>181</v>
      </c>
      <c r="AK91" s="222" t="s">
        <v>181</v>
      </c>
      <c r="AL91" s="222" t="s">
        <v>181</v>
      </c>
      <c r="AM91" s="222" t="s">
        <v>181</v>
      </c>
      <c r="AN91" s="222" t="s">
        <v>181</v>
      </c>
      <c r="AO91" s="222" t="s">
        <v>181</v>
      </c>
      <c r="AP91" s="222" t="s">
        <v>181</v>
      </c>
      <c r="AQ91" s="222" t="s">
        <v>181</v>
      </c>
      <c r="AR91" s="222" t="s">
        <v>181</v>
      </c>
      <c r="AS91" s="222" t="s">
        <v>181</v>
      </c>
      <c r="AT91" s="222" t="s">
        <v>181</v>
      </c>
      <c r="AU91" s="222" t="s">
        <v>181</v>
      </c>
      <c r="AV91" s="222" t="s">
        <v>181</v>
      </c>
      <c r="AW91" s="222" t="s">
        <v>181</v>
      </c>
    </row>
    <row r="92" ht="17.5" spans="1:49">
      <c r="A92" s="48">
        <f t="shared" ref="A92:A96" si="21">A90</f>
        <v>608</v>
      </c>
      <c r="B92" s="40" t="s">
        <v>172</v>
      </c>
      <c r="C92" s="31" t="s">
        <v>256</v>
      </c>
      <c r="D92" s="41" t="s">
        <v>135</v>
      </c>
      <c r="E92" s="42" t="s">
        <v>267</v>
      </c>
      <c r="F92" s="42" t="s">
        <v>268</v>
      </c>
      <c r="G92" s="19"/>
      <c r="H92" s="195">
        <v>0</v>
      </c>
      <c r="I92" s="195">
        <f>J92+K92*2+L92*4+1</f>
        <v>1</v>
      </c>
      <c r="J92" s="195">
        <v>0</v>
      </c>
      <c r="K92" s="195">
        <v>0</v>
      </c>
      <c r="L92" s="195">
        <v>0</v>
      </c>
      <c r="M92" s="195">
        <v>0</v>
      </c>
      <c r="N92" s="195">
        <v>0</v>
      </c>
      <c r="O92" s="195">
        <v>0</v>
      </c>
      <c r="P92" s="308">
        <f>H92+J92*2+K92*4+L92*8+M92*256+N92*512+O92*1024</f>
        <v>0</v>
      </c>
      <c r="Q92" s="234">
        <v>1</v>
      </c>
      <c r="R92" s="234">
        <v>100</v>
      </c>
      <c r="S92" s="234">
        <v>1</v>
      </c>
      <c r="T92" s="234">
        <v>50</v>
      </c>
      <c r="U92" s="234">
        <v>1</v>
      </c>
      <c r="V92" s="318">
        <v>50</v>
      </c>
      <c r="W92" s="223">
        <v>1</v>
      </c>
      <c r="X92" s="223">
        <v>50</v>
      </c>
      <c r="Y92" s="223">
        <v>0.9</v>
      </c>
      <c r="Z92" s="234">
        <v>100</v>
      </c>
      <c r="AA92" s="223">
        <v>105</v>
      </c>
      <c r="AB92" s="223">
        <v>100</v>
      </c>
      <c r="AC92" s="223">
        <v>104</v>
      </c>
      <c r="AD92" s="223">
        <v>112</v>
      </c>
      <c r="AE92" s="223">
        <v>95</v>
      </c>
      <c r="AF92" s="223">
        <v>90</v>
      </c>
      <c r="AG92" s="223">
        <v>0</v>
      </c>
      <c r="AH92" s="223">
        <v>0</v>
      </c>
      <c r="AI92" s="223">
        <v>44</v>
      </c>
      <c r="AJ92" s="223">
        <v>0</v>
      </c>
      <c r="AK92" s="223">
        <v>0</v>
      </c>
      <c r="AL92" s="223">
        <v>0</v>
      </c>
      <c r="AM92" s="223">
        <v>10</v>
      </c>
      <c r="AN92" s="223">
        <v>0</v>
      </c>
      <c r="AO92" s="223">
        <v>0</v>
      </c>
      <c r="AP92" s="223">
        <v>0</v>
      </c>
      <c r="AQ92" s="223">
        <v>0</v>
      </c>
      <c r="AR92" s="223">
        <v>0</v>
      </c>
      <c r="AS92" s="223">
        <v>0</v>
      </c>
      <c r="AT92" s="223">
        <v>0</v>
      </c>
      <c r="AU92" s="223">
        <v>2</v>
      </c>
      <c r="AV92" s="223">
        <v>1</v>
      </c>
      <c r="AW92" s="223">
        <v>43.6</v>
      </c>
    </row>
    <row r="93" s="2" customFormat="1" ht="17.5" spans="1:49">
      <c r="A93" s="45"/>
      <c r="B93" s="35"/>
      <c r="C93" s="34"/>
      <c r="D93" s="36"/>
      <c r="E93" s="37"/>
      <c r="F93" s="37"/>
      <c r="H93" s="148"/>
      <c r="I93" s="148"/>
      <c r="J93" s="148"/>
      <c r="K93" s="148"/>
      <c r="L93" s="148"/>
      <c r="M93" s="148"/>
      <c r="N93" s="148"/>
      <c r="O93" s="148"/>
      <c r="P93" s="309"/>
      <c r="Q93" s="148"/>
      <c r="R93" s="148"/>
      <c r="S93" s="148"/>
      <c r="T93" s="148"/>
      <c r="U93" s="148"/>
      <c r="V93" s="317"/>
      <c r="W93" s="222"/>
      <c r="X93" s="222"/>
      <c r="Y93" s="222"/>
      <c r="Z93" s="148"/>
      <c r="AA93" s="222"/>
      <c r="AB93" s="222"/>
      <c r="AC93" s="222"/>
      <c r="AD93" s="222"/>
      <c r="AE93" s="222"/>
      <c r="AF93" s="222"/>
      <c r="AG93" s="222"/>
      <c r="AH93" s="222"/>
      <c r="AI93" s="222"/>
      <c r="AJ93" s="222"/>
      <c r="AK93" s="222"/>
      <c r="AL93" s="222"/>
      <c r="AM93" s="222"/>
      <c r="AN93" s="222"/>
      <c r="AO93" s="222"/>
      <c r="AP93" s="222"/>
      <c r="AQ93" s="222"/>
      <c r="AR93" s="222"/>
      <c r="AS93" s="222"/>
      <c r="AT93" s="222"/>
      <c r="AU93" s="222"/>
      <c r="AV93" s="222"/>
      <c r="AW93" s="222"/>
    </row>
    <row r="94" ht="17.5" spans="1:49">
      <c r="A94" s="48">
        <f t="shared" si="21"/>
        <v>608</v>
      </c>
      <c r="B94" s="40" t="s">
        <v>172</v>
      </c>
      <c r="C94" s="31" t="s">
        <v>256</v>
      </c>
      <c r="D94" s="41" t="s">
        <v>138</v>
      </c>
      <c r="E94" s="42" t="s">
        <v>269</v>
      </c>
      <c r="F94" s="42" t="s">
        <v>270</v>
      </c>
      <c r="G94" s="19"/>
      <c r="H94" s="195">
        <v>0</v>
      </c>
      <c r="I94" s="195">
        <f>J94+K94*2+L94*4+1</f>
        <v>1</v>
      </c>
      <c r="J94" s="195">
        <v>0</v>
      </c>
      <c r="K94" s="195">
        <v>0</v>
      </c>
      <c r="L94" s="195">
        <v>0</v>
      </c>
      <c r="M94" s="195">
        <v>0</v>
      </c>
      <c r="N94" s="195">
        <v>0</v>
      </c>
      <c r="O94" s="195">
        <v>0</v>
      </c>
      <c r="P94" s="308">
        <f>H94+J94*2+K94*4+L94*8+M94*256+N94*512+O94*1024</f>
        <v>0</v>
      </c>
      <c r="Q94" s="234">
        <v>1</v>
      </c>
      <c r="R94" s="234">
        <v>100</v>
      </c>
      <c r="S94" s="234">
        <v>1</v>
      </c>
      <c r="T94" s="234">
        <v>50</v>
      </c>
      <c r="U94" s="234">
        <v>1</v>
      </c>
      <c r="V94" s="318">
        <v>50</v>
      </c>
      <c r="W94" s="223">
        <v>1</v>
      </c>
      <c r="X94" s="223">
        <v>50</v>
      </c>
      <c r="Y94" s="223">
        <v>0.9</v>
      </c>
      <c r="Z94" s="234">
        <v>100</v>
      </c>
      <c r="AA94" s="223">
        <v>105</v>
      </c>
      <c r="AB94" s="223">
        <v>100</v>
      </c>
      <c r="AC94" s="223">
        <v>104</v>
      </c>
      <c r="AD94" s="223">
        <v>112</v>
      </c>
      <c r="AE94" s="223">
        <v>95</v>
      </c>
      <c r="AF94" s="223">
        <v>90</v>
      </c>
      <c r="AG94" s="223">
        <v>0</v>
      </c>
      <c r="AH94" s="223">
        <v>0</v>
      </c>
      <c r="AI94" s="223">
        <v>44</v>
      </c>
      <c r="AJ94" s="223">
        <v>0</v>
      </c>
      <c r="AK94" s="223">
        <v>0</v>
      </c>
      <c r="AL94" s="223">
        <v>0</v>
      </c>
      <c r="AM94" s="223">
        <v>10</v>
      </c>
      <c r="AN94" s="223">
        <v>0</v>
      </c>
      <c r="AO94" s="223">
        <v>0</v>
      </c>
      <c r="AP94" s="223">
        <v>0</v>
      </c>
      <c r="AQ94" s="223">
        <v>0</v>
      </c>
      <c r="AR94" s="223">
        <v>0</v>
      </c>
      <c r="AS94" s="223">
        <v>0</v>
      </c>
      <c r="AT94" s="223">
        <v>0</v>
      </c>
      <c r="AU94" s="223">
        <v>2</v>
      </c>
      <c r="AV94" s="223">
        <v>1</v>
      </c>
      <c r="AW94" s="223">
        <v>43.6</v>
      </c>
    </row>
    <row r="95" s="3" customFormat="1" ht="17.5" spans="1:49">
      <c r="A95" s="45"/>
      <c r="B95" s="35"/>
      <c r="C95" s="34"/>
      <c r="D95" s="36"/>
      <c r="E95" s="37"/>
      <c r="F95" s="37"/>
      <c r="G95" s="2"/>
      <c r="H95" s="148"/>
      <c r="I95" s="148"/>
      <c r="J95" s="148"/>
      <c r="K95" s="148"/>
      <c r="L95" s="148"/>
      <c r="M95" s="148"/>
      <c r="N95" s="148"/>
      <c r="O95" s="148"/>
      <c r="P95" s="302"/>
      <c r="Q95" s="148"/>
      <c r="R95" s="148"/>
      <c r="S95" s="148"/>
      <c r="T95" s="148"/>
      <c r="U95" s="148"/>
      <c r="V95" s="317"/>
      <c r="W95" s="222"/>
      <c r="X95" s="222"/>
      <c r="Y95" s="222"/>
      <c r="Z95" s="148"/>
      <c r="AA95" s="222"/>
      <c r="AB95" s="222"/>
      <c r="AC95" s="222"/>
      <c r="AD95" s="222"/>
      <c r="AE95" s="222"/>
      <c r="AF95" s="222"/>
      <c r="AG95" s="222"/>
      <c r="AH95" s="222"/>
      <c r="AI95" s="222"/>
      <c r="AJ95" s="222"/>
      <c r="AK95" s="222"/>
      <c r="AL95" s="222"/>
      <c r="AM95" s="222"/>
      <c r="AN95" s="222"/>
      <c r="AO95" s="222"/>
      <c r="AP95" s="222"/>
      <c r="AQ95" s="222"/>
      <c r="AR95" s="222"/>
      <c r="AS95" s="222"/>
      <c r="AT95" s="222"/>
      <c r="AU95" s="222"/>
      <c r="AV95" s="222"/>
      <c r="AW95" s="222"/>
    </row>
    <row r="96" customFormat="1" ht="17.5" spans="1:49">
      <c r="A96" s="48">
        <f t="shared" si="21"/>
        <v>608</v>
      </c>
      <c r="B96" s="40"/>
      <c r="C96" s="31" t="s">
        <v>256</v>
      </c>
      <c r="D96" s="41" t="s">
        <v>231</v>
      </c>
      <c r="E96" s="42" t="s">
        <v>271</v>
      </c>
      <c r="F96" s="42" t="s">
        <v>272</v>
      </c>
      <c r="G96" s="19"/>
      <c r="H96" s="195"/>
      <c r="I96" s="195"/>
      <c r="J96" s="195"/>
      <c r="K96" s="195"/>
      <c r="L96" s="195"/>
      <c r="M96" s="195"/>
      <c r="N96" s="195"/>
      <c r="O96" s="195"/>
      <c r="P96" s="308"/>
      <c r="Q96" s="234"/>
      <c r="R96" s="234"/>
      <c r="S96" s="234"/>
      <c r="T96" s="234"/>
      <c r="U96" s="234"/>
      <c r="V96" s="318"/>
      <c r="W96" s="223"/>
      <c r="X96" s="223"/>
      <c r="Y96" s="223"/>
      <c r="Z96" s="234"/>
      <c r="AA96" s="223"/>
      <c r="AB96" s="223"/>
      <c r="AC96" s="223"/>
      <c r="AD96" s="223"/>
      <c r="AE96" s="223"/>
      <c r="AF96" s="223"/>
      <c r="AG96" s="223"/>
      <c r="AH96" s="223"/>
      <c r="AI96" s="223"/>
      <c r="AJ96" s="223"/>
      <c r="AK96" s="223"/>
      <c r="AL96" s="223"/>
      <c r="AM96" s="223"/>
      <c r="AN96" s="223"/>
      <c r="AO96" s="223"/>
      <c r="AP96" s="223"/>
      <c r="AQ96" s="223"/>
      <c r="AR96" s="223"/>
      <c r="AS96" s="223"/>
      <c r="AT96" s="223"/>
      <c r="AU96" s="223"/>
      <c r="AV96" s="223"/>
      <c r="AW96" s="223"/>
    </row>
    <row r="97" s="3" customFormat="1" ht="17.5" spans="1:49">
      <c r="A97" s="45"/>
      <c r="B97" s="35"/>
      <c r="C97" s="34"/>
      <c r="D97" s="36"/>
      <c r="E97" s="37"/>
      <c r="F97" s="37"/>
      <c r="G97" s="2"/>
      <c r="H97" s="148"/>
      <c r="I97" s="148"/>
      <c r="J97" s="148"/>
      <c r="K97" s="148"/>
      <c r="L97" s="148"/>
      <c r="M97" s="148"/>
      <c r="N97" s="148"/>
      <c r="O97" s="148"/>
      <c r="P97" s="302"/>
      <c r="Q97" s="148"/>
      <c r="R97" s="148"/>
      <c r="S97" s="148"/>
      <c r="T97" s="148"/>
      <c r="U97" s="148"/>
      <c r="V97" s="317"/>
      <c r="W97" s="222"/>
      <c r="X97" s="222"/>
      <c r="Y97" s="222"/>
      <c r="Z97" s="148"/>
      <c r="AA97" s="222"/>
      <c r="AB97" s="222"/>
      <c r="AC97" s="222"/>
      <c r="AD97" s="222"/>
      <c r="AE97" s="222"/>
      <c r="AF97" s="222"/>
      <c r="AG97" s="222"/>
      <c r="AH97" s="222"/>
      <c r="AI97" s="222"/>
      <c r="AJ97" s="222"/>
      <c r="AK97" s="222"/>
      <c r="AL97" s="222"/>
      <c r="AM97" s="222"/>
      <c r="AN97" s="222"/>
      <c r="AO97" s="222"/>
      <c r="AP97" s="222"/>
      <c r="AQ97" s="222"/>
      <c r="AR97" s="222"/>
      <c r="AS97" s="222"/>
      <c r="AT97" s="222"/>
      <c r="AU97" s="222"/>
      <c r="AV97" s="222"/>
      <c r="AW97" s="222"/>
    </row>
    <row r="98" customFormat="1" ht="17.5" spans="1:49">
      <c r="A98" s="48">
        <f>A96</f>
        <v>608</v>
      </c>
      <c r="B98" s="40"/>
      <c r="C98" s="31" t="s">
        <v>256</v>
      </c>
      <c r="D98" s="41" t="s">
        <v>166</v>
      </c>
      <c r="E98" s="42" t="s">
        <v>273</v>
      </c>
      <c r="F98" s="42" t="s">
        <v>274</v>
      </c>
      <c r="G98" s="19"/>
      <c r="H98" s="195"/>
      <c r="I98" s="195"/>
      <c r="J98" s="195"/>
      <c r="K98" s="195"/>
      <c r="L98" s="195"/>
      <c r="M98" s="195"/>
      <c r="N98" s="195"/>
      <c r="O98" s="195"/>
      <c r="P98" s="308"/>
      <c r="Q98" s="234"/>
      <c r="R98" s="234"/>
      <c r="S98" s="234"/>
      <c r="T98" s="234"/>
      <c r="U98" s="234"/>
      <c r="V98" s="318"/>
      <c r="W98" s="223"/>
      <c r="X98" s="223"/>
      <c r="Y98" s="223"/>
      <c r="Z98" s="234"/>
      <c r="AA98" s="223"/>
      <c r="AB98" s="223"/>
      <c r="AC98" s="223"/>
      <c r="AD98" s="223"/>
      <c r="AE98" s="223"/>
      <c r="AF98" s="223"/>
      <c r="AG98" s="223"/>
      <c r="AH98" s="223"/>
      <c r="AI98" s="223"/>
      <c r="AJ98" s="223"/>
      <c r="AK98" s="223"/>
      <c r="AL98" s="223"/>
      <c r="AM98" s="223"/>
      <c r="AN98" s="223"/>
      <c r="AO98" s="223"/>
      <c r="AP98" s="223"/>
      <c r="AQ98" s="223"/>
      <c r="AR98" s="223"/>
      <c r="AS98" s="223"/>
      <c r="AT98" s="223"/>
      <c r="AU98" s="223"/>
      <c r="AV98" s="223"/>
      <c r="AW98" s="223"/>
    </row>
    <row r="99" s="2" customFormat="1" ht="17.5" spans="1:49">
      <c r="A99" s="34"/>
      <c r="B99" s="35"/>
      <c r="C99" s="34"/>
      <c r="D99" s="36"/>
      <c r="E99" s="37" t="s">
        <v>252</v>
      </c>
      <c r="F99" s="37" t="s">
        <v>275</v>
      </c>
      <c r="H99" s="148" t="s">
        <v>181</v>
      </c>
      <c r="I99" s="148" t="s">
        <v>181</v>
      </c>
      <c r="J99" s="148" t="s">
        <v>181</v>
      </c>
      <c r="K99" s="148" t="s">
        <v>181</v>
      </c>
      <c r="L99" s="148" t="s">
        <v>181</v>
      </c>
      <c r="M99" s="148">
        <v>0</v>
      </c>
      <c r="N99" s="148">
        <v>0</v>
      </c>
      <c r="O99" s="148">
        <v>0</v>
      </c>
      <c r="P99" s="309"/>
      <c r="Q99" s="148" t="s">
        <v>181</v>
      </c>
      <c r="R99" s="148" t="s">
        <v>181</v>
      </c>
      <c r="S99" s="148" t="s">
        <v>181</v>
      </c>
      <c r="T99" s="148" t="s">
        <v>181</v>
      </c>
      <c r="U99" s="148" t="s">
        <v>181</v>
      </c>
      <c r="V99" s="317" t="s">
        <v>181</v>
      </c>
      <c r="W99" s="222" t="s">
        <v>181</v>
      </c>
      <c r="X99" s="222" t="s">
        <v>181</v>
      </c>
      <c r="Y99" s="222" t="s">
        <v>181</v>
      </c>
      <c r="Z99" s="148" t="s">
        <v>181</v>
      </c>
      <c r="AA99" s="222" t="s">
        <v>181</v>
      </c>
      <c r="AB99" s="222" t="s">
        <v>181</v>
      </c>
      <c r="AC99" s="222" t="s">
        <v>181</v>
      </c>
      <c r="AD99" s="222" t="s">
        <v>181</v>
      </c>
      <c r="AE99" s="222" t="s">
        <v>181</v>
      </c>
      <c r="AF99" s="222" t="s">
        <v>181</v>
      </c>
      <c r="AG99" s="222" t="s">
        <v>181</v>
      </c>
      <c r="AH99" s="222" t="s">
        <v>181</v>
      </c>
      <c r="AI99" s="222" t="s">
        <v>181</v>
      </c>
      <c r="AJ99" s="222" t="s">
        <v>181</v>
      </c>
      <c r="AK99" s="222" t="s">
        <v>181</v>
      </c>
      <c r="AL99" s="222" t="s">
        <v>181</v>
      </c>
      <c r="AM99" s="222" t="s">
        <v>181</v>
      </c>
      <c r="AN99" s="222" t="s">
        <v>181</v>
      </c>
      <c r="AO99" s="222" t="s">
        <v>181</v>
      </c>
      <c r="AP99" s="222" t="s">
        <v>181</v>
      </c>
      <c r="AQ99" s="222" t="s">
        <v>181</v>
      </c>
      <c r="AR99" s="222" t="s">
        <v>181</v>
      </c>
      <c r="AS99" s="222" t="s">
        <v>181</v>
      </c>
      <c r="AT99" s="222" t="s">
        <v>181</v>
      </c>
      <c r="AU99" s="222" t="s">
        <v>181</v>
      </c>
      <c r="AV99" s="222" t="s">
        <v>181</v>
      </c>
      <c r="AW99" s="222" t="s">
        <v>181</v>
      </c>
    </row>
    <row r="100" ht="17.5" spans="1:49">
      <c r="A100" s="31">
        <f>A94</f>
        <v>608</v>
      </c>
      <c r="B100" s="40" t="s">
        <v>172</v>
      </c>
      <c r="C100" s="31" t="s">
        <v>256</v>
      </c>
      <c r="D100" s="41" t="s">
        <v>169</v>
      </c>
      <c r="E100" s="42" t="s">
        <v>257</v>
      </c>
      <c r="F100" s="42" t="s">
        <v>256</v>
      </c>
      <c r="G100" s="19"/>
      <c r="H100" s="195">
        <v>0</v>
      </c>
      <c r="I100" s="195">
        <f>J100+K100*2+L100*4+1</f>
        <v>1</v>
      </c>
      <c r="J100" s="195">
        <v>0</v>
      </c>
      <c r="K100" s="195">
        <v>0</v>
      </c>
      <c r="L100" s="195">
        <v>0</v>
      </c>
      <c r="M100" s="195">
        <v>0</v>
      </c>
      <c r="N100" s="195">
        <v>0</v>
      </c>
      <c r="O100" s="195">
        <v>0</v>
      </c>
      <c r="P100" s="308">
        <f>H100+J100*2+K100*4+L100*8+M100*256+N100*512+O100*1024</f>
        <v>0</v>
      </c>
      <c r="Q100" s="234">
        <v>1</v>
      </c>
      <c r="R100" s="234">
        <v>100</v>
      </c>
      <c r="S100" s="234">
        <v>1</v>
      </c>
      <c r="T100" s="234">
        <v>50</v>
      </c>
      <c r="U100" s="234">
        <v>1</v>
      </c>
      <c r="V100" s="318">
        <v>50</v>
      </c>
      <c r="W100" s="223">
        <v>1</v>
      </c>
      <c r="X100" s="223">
        <v>50</v>
      </c>
      <c r="Y100" s="223">
        <v>0.9</v>
      </c>
      <c r="Z100" s="234">
        <v>100</v>
      </c>
      <c r="AA100" s="223">
        <v>105</v>
      </c>
      <c r="AB100" s="223">
        <v>100</v>
      </c>
      <c r="AC100" s="223">
        <v>104</v>
      </c>
      <c r="AD100" s="223">
        <v>112</v>
      </c>
      <c r="AE100" s="223">
        <v>95</v>
      </c>
      <c r="AF100" s="223">
        <v>90</v>
      </c>
      <c r="AG100" s="223">
        <v>0</v>
      </c>
      <c r="AH100" s="223">
        <v>0</v>
      </c>
      <c r="AI100" s="223">
        <v>44</v>
      </c>
      <c r="AJ100" s="223">
        <v>0</v>
      </c>
      <c r="AK100" s="223">
        <v>0</v>
      </c>
      <c r="AL100" s="223">
        <v>0</v>
      </c>
      <c r="AM100" s="223">
        <v>10</v>
      </c>
      <c r="AN100" s="223">
        <v>0</v>
      </c>
      <c r="AO100" s="223">
        <v>0</v>
      </c>
      <c r="AP100" s="223">
        <v>0</v>
      </c>
      <c r="AQ100" s="223">
        <v>0</v>
      </c>
      <c r="AR100" s="223">
        <v>0</v>
      </c>
      <c r="AS100" s="223">
        <v>0</v>
      </c>
      <c r="AT100" s="223">
        <v>0</v>
      </c>
      <c r="AU100" s="223">
        <v>2</v>
      </c>
      <c r="AV100" s="223">
        <v>1</v>
      </c>
      <c r="AW100" s="223">
        <v>43.6</v>
      </c>
    </row>
    <row r="101" s="2" customFormat="1" ht="17.5" spans="1:49">
      <c r="A101" s="34"/>
      <c r="B101" s="35"/>
      <c r="C101" s="34"/>
      <c r="D101" s="36"/>
      <c r="E101" s="37"/>
      <c r="F101" s="37" t="s">
        <v>253</v>
      </c>
      <c r="H101" s="148" t="s">
        <v>181</v>
      </c>
      <c r="I101" s="148" t="s">
        <v>181</v>
      </c>
      <c r="J101" s="148" t="s">
        <v>181</v>
      </c>
      <c r="K101" s="148" t="s">
        <v>181</v>
      </c>
      <c r="L101" s="148" t="s">
        <v>181</v>
      </c>
      <c r="M101" s="148">
        <v>0</v>
      </c>
      <c r="N101" s="148">
        <v>0</v>
      </c>
      <c r="O101" s="148">
        <v>0</v>
      </c>
      <c r="P101" s="309"/>
      <c r="Q101" s="148" t="s">
        <v>181</v>
      </c>
      <c r="R101" s="148" t="s">
        <v>181</v>
      </c>
      <c r="S101" s="148" t="s">
        <v>181</v>
      </c>
      <c r="T101" s="148" t="s">
        <v>181</v>
      </c>
      <c r="U101" s="148" t="s">
        <v>181</v>
      </c>
      <c r="V101" s="317" t="s">
        <v>181</v>
      </c>
      <c r="W101" s="222" t="s">
        <v>181</v>
      </c>
      <c r="X101" s="222" t="s">
        <v>181</v>
      </c>
      <c r="Y101" s="222" t="s">
        <v>181</v>
      </c>
      <c r="Z101" s="148" t="s">
        <v>181</v>
      </c>
      <c r="AA101" s="222" t="s">
        <v>181</v>
      </c>
      <c r="AB101" s="222" t="s">
        <v>181</v>
      </c>
      <c r="AC101" s="222" t="s">
        <v>181</v>
      </c>
      <c r="AD101" s="222" t="s">
        <v>181</v>
      </c>
      <c r="AE101" s="222" t="s">
        <v>181</v>
      </c>
      <c r="AF101" s="222" t="s">
        <v>181</v>
      </c>
      <c r="AG101" s="222" t="s">
        <v>181</v>
      </c>
      <c r="AH101" s="222" t="s">
        <v>181</v>
      </c>
      <c r="AI101" s="222" t="s">
        <v>181</v>
      </c>
      <c r="AJ101" s="222" t="s">
        <v>181</v>
      </c>
      <c r="AK101" s="222" t="s">
        <v>181</v>
      </c>
      <c r="AL101" s="222" t="s">
        <v>181</v>
      </c>
      <c r="AM101" s="222" t="s">
        <v>181</v>
      </c>
      <c r="AN101" s="222" t="s">
        <v>181</v>
      </c>
      <c r="AO101" s="222" t="s">
        <v>181</v>
      </c>
      <c r="AP101" s="222" t="s">
        <v>181</v>
      </c>
      <c r="AQ101" s="222" t="s">
        <v>181</v>
      </c>
      <c r="AR101" s="222" t="s">
        <v>181</v>
      </c>
      <c r="AS101" s="222" t="s">
        <v>181</v>
      </c>
      <c r="AT101" s="222" t="s">
        <v>181</v>
      </c>
      <c r="AU101" s="222" t="s">
        <v>181</v>
      </c>
      <c r="AV101" s="222" t="s">
        <v>181</v>
      </c>
      <c r="AW101" s="222" t="s">
        <v>181</v>
      </c>
    </row>
    <row r="102" ht="17.5" spans="1:49">
      <c r="A102" s="31">
        <f>A100</f>
        <v>608</v>
      </c>
      <c r="B102" s="40" t="s">
        <v>172</v>
      </c>
      <c r="C102" s="31" t="s">
        <v>256</v>
      </c>
      <c r="D102" s="41" t="s">
        <v>172</v>
      </c>
      <c r="E102" s="42" t="s">
        <v>278</v>
      </c>
      <c r="F102" s="42" t="s">
        <v>279</v>
      </c>
      <c r="H102" s="195">
        <v>0</v>
      </c>
      <c r="I102" s="195">
        <f>J102+K102*2+L102*4+1</f>
        <v>1</v>
      </c>
      <c r="J102" s="195">
        <v>0</v>
      </c>
      <c r="K102" s="195">
        <v>0</v>
      </c>
      <c r="L102" s="195">
        <v>0</v>
      </c>
      <c r="M102" s="195">
        <v>0</v>
      </c>
      <c r="N102" s="195">
        <v>0</v>
      </c>
      <c r="O102" s="195">
        <v>0</v>
      </c>
      <c r="P102" s="308">
        <f>H102+J102*2+K102*4+L102*8+M102*256+N102*512+O102*1024</f>
        <v>0</v>
      </c>
      <c r="Q102" s="234">
        <v>1</v>
      </c>
      <c r="R102" s="234">
        <v>100</v>
      </c>
      <c r="S102" s="234">
        <v>1</v>
      </c>
      <c r="T102" s="234">
        <v>50</v>
      </c>
      <c r="U102" s="234">
        <v>1</v>
      </c>
      <c r="V102" s="318">
        <v>50</v>
      </c>
      <c r="W102" s="223">
        <v>1</v>
      </c>
      <c r="X102" s="223">
        <v>50</v>
      </c>
      <c r="Y102" s="223">
        <v>0.9</v>
      </c>
      <c r="Z102" s="234">
        <v>100</v>
      </c>
      <c r="AA102" s="223">
        <v>105</v>
      </c>
      <c r="AB102" s="223">
        <v>100</v>
      </c>
      <c r="AC102" s="223">
        <v>104</v>
      </c>
      <c r="AD102" s="223">
        <v>112</v>
      </c>
      <c r="AE102" s="223">
        <v>95</v>
      </c>
      <c r="AF102" s="223">
        <v>90</v>
      </c>
      <c r="AG102" s="223">
        <v>0</v>
      </c>
      <c r="AH102" s="223">
        <v>0</v>
      </c>
      <c r="AI102" s="223">
        <v>44</v>
      </c>
      <c r="AJ102" s="223">
        <v>0</v>
      </c>
      <c r="AK102" s="223">
        <v>0</v>
      </c>
      <c r="AL102" s="223">
        <v>0</v>
      </c>
      <c r="AM102" s="223">
        <v>10</v>
      </c>
      <c r="AN102" s="223">
        <v>0</v>
      </c>
      <c r="AO102" s="223">
        <v>0</v>
      </c>
      <c r="AP102" s="223">
        <v>0</v>
      </c>
      <c r="AQ102" s="223">
        <v>0</v>
      </c>
      <c r="AR102" s="223">
        <v>0</v>
      </c>
      <c r="AS102" s="223">
        <v>0</v>
      </c>
      <c r="AT102" s="223">
        <v>0</v>
      </c>
      <c r="AU102" s="223">
        <v>2</v>
      </c>
      <c r="AV102" s="223">
        <v>1</v>
      </c>
      <c r="AW102" s="223">
        <v>43.6</v>
      </c>
    </row>
    <row r="103" ht="17.5" spans="1:49">
      <c r="A103" s="34"/>
      <c r="B103" s="35"/>
      <c r="C103" s="49"/>
      <c r="D103" s="36"/>
      <c r="E103" s="37" t="s">
        <v>280</v>
      </c>
      <c r="F103" s="37" t="s">
        <v>281</v>
      </c>
      <c r="G103" s="2"/>
      <c r="H103" s="148">
        <v>0</v>
      </c>
      <c r="I103" s="148">
        <f>J103+K103*2+L103*4+1</f>
        <v>1</v>
      </c>
      <c r="J103" s="148">
        <v>0</v>
      </c>
      <c r="K103" s="148">
        <v>0</v>
      </c>
      <c r="L103" s="148">
        <v>0</v>
      </c>
      <c r="M103" s="148">
        <v>0</v>
      </c>
      <c r="N103" s="148">
        <v>0</v>
      </c>
      <c r="O103" s="148">
        <v>0</v>
      </c>
      <c r="P103" s="302">
        <f>H103+J103*2+K103*4+L103*8+M103*256+N103*512+O103*1024</f>
        <v>0</v>
      </c>
      <c r="Q103" s="148">
        <v>1</v>
      </c>
      <c r="R103" s="148">
        <v>100</v>
      </c>
      <c r="S103" s="148">
        <v>1</v>
      </c>
      <c r="T103" s="148">
        <v>50</v>
      </c>
      <c r="U103" s="148">
        <v>1</v>
      </c>
      <c r="V103" s="317">
        <v>50</v>
      </c>
      <c r="W103" s="222">
        <v>1</v>
      </c>
      <c r="X103" s="222">
        <v>50</v>
      </c>
      <c r="Y103" s="222">
        <v>0.9</v>
      </c>
      <c r="Z103" s="148">
        <v>100</v>
      </c>
      <c r="AA103" s="222">
        <v>105</v>
      </c>
      <c r="AB103" s="222">
        <v>100</v>
      </c>
      <c r="AC103" s="222">
        <v>104</v>
      </c>
      <c r="AD103" s="222">
        <v>112</v>
      </c>
      <c r="AE103" s="222">
        <v>95</v>
      </c>
      <c r="AF103" s="222">
        <v>90</v>
      </c>
      <c r="AG103" s="222">
        <v>0</v>
      </c>
      <c r="AH103" s="222">
        <v>0</v>
      </c>
      <c r="AI103" s="222">
        <v>44</v>
      </c>
      <c r="AJ103" s="222">
        <v>0</v>
      </c>
      <c r="AK103" s="222">
        <v>0</v>
      </c>
      <c r="AL103" s="222">
        <v>0</v>
      </c>
      <c r="AM103" s="222">
        <v>10</v>
      </c>
      <c r="AN103" s="222">
        <v>0</v>
      </c>
      <c r="AO103" s="222">
        <v>0</v>
      </c>
      <c r="AP103" s="222">
        <v>0</v>
      </c>
      <c r="AQ103" s="222">
        <v>0</v>
      </c>
      <c r="AR103" s="222">
        <v>0</v>
      </c>
      <c r="AS103" s="222">
        <v>0</v>
      </c>
      <c r="AT103" s="222">
        <v>0</v>
      </c>
      <c r="AU103" s="222">
        <v>2</v>
      </c>
      <c r="AV103" s="222">
        <v>1</v>
      </c>
      <c r="AW103" s="222">
        <v>43.6</v>
      </c>
    </row>
    <row r="104" ht="17.5" spans="1:49">
      <c r="A104" s="59">
        <f>A88</f>
        <v>608</v>
      </c>
      <c r="B104" s="58" t="s">
        <v>175</v>
      </c>
      <c r="C104" s="119" t="s">
        <v>284</v>
      </c>
      <c r="D104" s="60" t="s">
        <v>109</v>
      </c>
      <c r="E104" s="61" t="s">
        <v>280</v>
      </c>
      <c r="F104" s="61" t="s">
        <v>284</v>
      </c>
      <c r="G104" s="19"/>
      <c r="H104" s="195">
        <v>0</v>
      </c>
      <c r="I104" s="195">
        <f>J104+K104*2+L104*4+1</f>
        <v>1</v>
      </c>
      <c r="J104" s="195">
        <v>0</v>
      </c>
      <c r="K104" s="195">
        <v>0</v>
      </c>
      <c r="L104" s="195">
        <v>0</v>
      </c>
      <c r="M104" s="195">
        <v>0</v>
      </c>
      <c r="N104" s="195">
        <v>0</v>
      </c>
      <c r="O104" s="195">
        <v>0</v>
      </c>
      <c r="P104" s="308">
        <f t="shared" ref="P104:P118" si="22">H104+J104*2+K104*4+L104*8+M104*256+N104*512+O104*1024</f>
        <v>0</v>
      </c>
      <c r="Q104" s="234">
        <v>1</v>
      </c>
      <c r="R104" s="234">
        <v>100</v>
      </c>
      <c r="S104" s="234">
        <v>1</v>
      </c>
      <c r="T104" s="234">
        <v>50</v>
      </c>
      <c r="U104" s="234">
        <v>1</v>
      </c>
      <c r="V104" s="318">
        <v>50</v>
      </c>
      <c r="W104" s="223">
        <v>1</v>
      </c>
      <c r="X104" s="223">
        <v>50</v>
      </c>
      <c r="Y104" s="223">
        <v>0.9</v>
      </c>
      <c r="Z104" s="234">
        <v>100</v>
      </c>
      <c r="AA104" s="223">
        <v>105</v>
      </c>
      <c r="AB104" s="223">
        <v>100</v>
      </c>
      <c r="AC104" s="223">
        <v>104</v>
      </c>
      <c r="AD104" s="223">
        <v>112</v>
      </c>
      <c r="AE104" s="223">
        <v>95</v>
      </c>
      <c r="AF104" s="223">
        <v>90</v>
      </c>
      <c r="AG104" s="223">
        <v>0</v>
      </c>
      <c r="AH104" s="223">
        <v>0</v>
      </c>
      <c r="AI104" s="223">
        <v>44</v>
      </c>
      <c r="AJ104" s="223">
        <v>0</v>
      </c>
      <c r="AK104" s="223">
        <v>0</v>
      </c>
      <c r="AL104" s="223">
        <v>0</v>
      </c>
      <c r="AM104" s="223">
        <v>10</v>
      </c>
      <c r="AN104" s="223">
        <v>0</v>
      </c>
      <c r="AO104" s="223">
        <v>0</v>
      </c>
      <c r="AP104" s="223">
        <v>0</v>
      </c>
      <c r="AQ104" s="223">
        <v>0</v>
      </c>
      <c r="AR104" s="223">
        <v>0</v>
      </c>
      <c r="AS104" s="223">
        <v>0</v>
      </c>
      <c r="AT104" s="223">
        <v>0</v>
      </c>
      <c r="AU104" s="223">
        <v>2</v>
      </c>
      <c r="AV104" s="223">
        <v>1</v>
      </c>
      <c r="AW104" s="223"/>
    </row>
    <row r="105" s="2" customFormat="1" ht="17.5" spans="1:49">
      <c r="A105" s="34"/>
      <c r="B105" s="35"/>
      <c r="C105" s="49"/>
      <c r="D105" s="36"/>
      <c r="E105" s="37" t="s">
        <v>285</v>
      </c>
      <c r="F105" s="37" t="s">
        <v>286</v>
      </c>
      <c r="H105" s="148">
        <v>0</v>
      </c>
      <c r="I105" s="148">
        <f>J105+K105*2+L105*4+1</f>
        <v>1</v>
      </c>
      <c r="J105" s="148">
        <v>0</v>
      </c>
      <c r="K105" s="148">
        <v>0</v>
      </c>
      <c r="L105" s="148">
        <v>0</v>
      </c>
      <c r="M105" s="148">
        <v>0</v>
      </c>
      <c r="N105" s="148">
        <v>0</v>
      </c>
      <c r="O105" s="148">
        <v>0</v>
      </c>
      <c r="P105" s="302">
        <f t="shared" si="22"/>
        <v>0</v>
      </c>
      <c r="Q105" s="148">
        <v>1</v>
      </c>
      <c r="R105" s="148">
        <v>100</v>
      </c>
      <c r="S105" s="148">
        <v>1</v>
      </c>
      <c r="T105" s="148">
        <v>50</v>
      </c>
      <c r="U105" s="148">
        <v>1</v>
      </c>
      <c r="V105" s="317">
        <v>50</v>
      </c>
      <c r="W105" s="222">
        <v>1</v>
      </c>
      <c r="X105" s="222">
        <v>50</v>
      </c>
      <c r="Y105" s="222">
        <v>0.9</v>
      </c>
      <c r="Z105" s="148">
        <v>100</v>
      </c>
      <c r="AA105" s="222">
        <v>105</v>
      </c>
      <c r="AB105" s="222">
        <v>100</v>
      </c>
      <c r="AC105" s="222">
        <v>104</v>
      </c>
      <c r="AD105" s="222">
        <v>112</v>
      </c>
      <c r="AE105" s="222">
        <v>95</v>
      </c>
      <c r="AF105" s="222">
        <v>90</v>
      </c>
      <c r="AG105" s="222">
        <v>0</v>
      </c>
      <c r="AH105" s="222">
        <v>0</v>
      </c>
      <c r="AI105" s="222">
        <v>44</v>
      </c>
      <c r="AJ105" s="222">
        <v>0</v>
      </c>
      <c r="AK105" s="222">
        <v>0</v>
      </c>
      <c r="AL105" s="222">
        <v>0</v>
      </c>
      <c r="AM105" s="222">
        <v>10</v>
      </c>
      <c r="AN105" s="222">
        <v>0</v>
      </c>
      <c r="AO105" s="222">
        <v>0</v>
      </c>
      <c r="AP105" s="222">
        <v>0</v>
      </c>
      <c r="AQ105" s="222">
        <v>0</v>
      </c>
      <c r="AR105" s="222">
        <v>0</v>
      </c>
      <c r="AS105" s="222">
        <v>0</v>
      </c>
      <c r="AT105" s="222">
        <v>0</v>
      </c>
      <c r="AU105" s="222">
        <v>2</v>
      </c>
      <c r="AV105" s="222">
        <v>1</v>
      </c>
      <c r="AW105" s="222">
        <v>43.6</v>
      </c>
    </row>
    <row r="106" ht="17.5" spans="1:49">
      <c r="A106" s="31">
        <f>A86</f>
        <v>608</v>
      </c>
      <c r="B106" s="40" t="s">
        <v>175</v>
      </c>
      <c r="C106" s="31" t="s">
        <v>284</v>
      </c>
      <c r="D106" s="41" t="s">
        <v>120</v>
      </c>
      <c r="E106" s="42" t="s">
        <v>285</v>
      </c>
      <c r="F106" s="42" t="s">
        <v>286</v>
      </c>
      <c r="G106" s="19"/>
      <c r="H106" s="195">
        <v>0</v>
      </c>
      <c r="I106" s="195">
        <f t="shared" ref="I106:I112" si="23">J106+K106*2+L106*4+1</f>
        <v>1</v>
      </c>
      <c r="J106" s="195">
        <v>0</v>
      </c>
      <c r="K106" s="195">
        <v>0</v>
      </c>
      <c r="L106" s="195">
        <v>0</v>
      </c>
      <c r="M106" s="195">
        <v>0</v>
      </c>
      <c r="N106" s="195">
        <v>0</v>
      </c>
      <c r="O106" s="195">
        <v>0</v>
      </c>
      <c r="P106" s="308">
        <f t="shared" si="22"/>
        <v>0</v>
      </c>
      <c r="Q106" s="234">
        <v>1</v>
      </c>
      <c r="R106" s="234">
        <v>100</v>
      </c>
      <c r="S106" s="234">
        <v>1</v>
      </c>
      <c r="T106" s="234">
        <v>50</v>
      </c>
      <c r="U106" s="234">
        <v>1</v>
      </c>
      <c r="V106" s="318">
        <v>50</v>
      </c>
      <c r="W106" s="223">
        <v>1</v>
      </c>
      <c r="X106" s="223">
        <v>50</v>
      </c>
      <c r="Y106" s="223">
        <v>0.9</v>
      </c>
      <c r="Z106" s="234">
        <v>100</v>
      </c>
      <c r="AA106" s="223">
        <v>105</v>
      </c>
      <c r="AB106" s="223">
        <v>100</v>
      </c>
      <c r="AC106" s="223">
        <v>104</v>
      </c>
      <c r="AD106" s="223">
        <v>112</v>
      </c>
      <c r="AE106" s="223">
        <v>95</v>
      </c>
      <c r="AF106" s="223">
        <v>90</v>
      </c>
      <c r="AG106" s="223">
        <v>0</v>
      </c>
      <c r="AH106" s="223">
        <v>0</v>
      </c>
      <c r="AI106" s="223">
        <v>44</v>
      </c>
      <c r="AJ106" s="223">
        <v>0</v>
      </c>
      <c r="AK106" s="223">
        <v>0</v>
      </c>
      <c r="AL106" s="223">
        <v>0</v>
      </c>
      <c r="AM106" s="223">
        <v>10</v>
      </c>
      <c r="AN106" s="223">
        <v>0</v>
      </c>
      <c r="AO106" s="223">
        <v>0</v>
      </c>
      <c r="AP106" s="223">
        <v>0</v>
      </c>
      <c r="AQ106" s="223">
        <v>0</v>
      </c>
      <c r="AR106" s="223">
        <v>0</v>
      </c>
      <c r="AS106" s="223">
        <v>0</v>
      </c>
      <c r="AT106" s="223">
        <v>0</v>
      </c>
      <c r="AU106" s="223">
        <v>2</v>
      </c>
      <c r="AV106" s="223">
        <v>1</v>
      </c>
      <c r="AW106" s="223">
        <v>43.6</v>
      </c>
    </row>
    <row r="107" s="3" customFormat="1" ht="17.5" spans="1:49">
      <c r="A107" s="34"/>
      <c r="B107" s="35"/>
      <c r="C107" s="49"/>
      <c r="D107" s="36"/>
      <c r="E107" s="37"/>
      <c r="F107" s="37"/>
      <c r="G107" s="2"/>
      <c r="H107" s="148"/>
      <c r="I107" s="148"/>
      <c r="J107" s="148"/>
      <c r="K107" s="148"/>
      <c r="L107" s="148"/>
      <c r="M107" s="148"/>
      <c r="N107" s="148"/>
      <c r="O107" s="148"/>
      <c r="P107" s="302"/>
      <c r="Q107" s="148"/>
      <c r="R107" s="148"/>
      <c r="S107" s="148"/>
      <c r="T107" s="148"/>
      <c r="U107" s="148"/>
      <c r="V107" s="317"/>
      <c r="W107" s="222"/>
      <c r="X107" s="222"/>
      <c r="Y107" s="222"/>
      <c r="Z107" s="148"/>
      <c r="AA107" s="222"/>
      <c r="AB107" s="222"/>
      <c r="AC107" s="222"/>
      <c r="AD107" s="222"/>
      <c r="AE107" s="222"/>
      <c r="AF107" s="222"/>
      <c r="AG107" s="222"/>
      <c r="AH107" s="222"/>
      <c r="AI107" s="222"/>
      <c r="AJ107" s="222"/>
      <c r="AK107" s="222"/>
      <c r="AL107" s="222"/>
      <c r="AM107" s="222"/>
      <c r="AN107" s="222"/>
      <c r="AO107" s="222"/>
      <c r="AP107" s="222"/>
      <c r="AQ107" s="222"/>
      <c r="AR107" s="222"/>
      <c r="AS107" s="222"/>
      <c r="AT107" s="222"/>
      <c r="AU107" s="222"/>
      <c r="AV107" s="222"/>
      <c r="AW107" s="222"/>
    </row>
    <row r="108" customFormat="1" ht="17.5" spans="1:49">
      <c r="A108" s="31">
        <f>A88</f>
        <v>608</v>
      </c>
      <c r="B108" s="40"/>
      <c r="C108" s="31" t="s">
        <v>284</v>
      </c>
      <c r="D108" s="41" t="s">
        <v>126</v>
      </c>
      <c r="E108" s="42" t="s">
        <v>288</v>
      </c>
      <c r="F108" s="42" t="s">
        <v>289</v>
      </c>
      <c r="G108" s="19"/>
      <c r="H108" s="195"/>
      <c r="I108" s="195"/>
      <c r="J108" s="195"/>
      <c r="K108" s="195"/>
      <c r="L108" s="195"/>
      <c r="M108" s="195"/>
      <c r="N108" s="195"/>
      <c r="O108" s="195"/>
      <c r="P108" s="308"/>
      <c r="Q108" s="234"/>
      <c r="R108" s="234"/>
      <c r="S108" s="234"/>
      <c r="T108" s="234"/>
      <c r="U108" s="234"/>
      <c r="V108" s="318"/>
      <c r="W108" s="223"/>
      <c r="X108" s="223"/>
      <c r="Y108" s="223"/>
      <c r="Z108" s="234"/>
      <c r="AA108" s="223"/>
      <c r="AB108" s="223"/>
      <c r="AC108" s="223"/>
      <c r="AD108" s="223"/>
      <c r="AE108" s="223"/>
      <c r="AF108" s="223"/>
      <c r="AG108" s="223"/>
      <c r="AH108" s="223"/>
      <c r="AI108" s="223"/>
      <c r="AJ108" s="223"/>
      <c r="AK108" s="223"/>
      <c r="AL108" s="223"/>
      <c r="AM108" s="223"/>
      <c r="AN108" s="223"/>
      <c r="AO108" s="223"/>
      <c r="AP108" s="223"/>
      <c r="AQ108" s="223"/>
      <c r="AR108" s="223"/>
      <c r="AS108" s="223"/>
      <c r="AT108" s="223"/>
      <c r="AU108" s="223"/>
      <c r="AV108" s="223"/>
      <c r="AW108" s="223"/>
    </row>
    <row r="109" customFormat="1" ht="17.5" spans="1:50">
      <c r="A109" s="34"/>
      <c r="B109" s="35"/>
      <c r="C109" s="49"/>
      <c r="D109" s="36"/>
      <c r="E109" s="37" t="s">
        <v>290</v>
      </c>
      <c r="F109" s="37" t="s">
        <v>291</v>
      </c>
      <c r="G109" s="2"/>
      <c r="H109" s="148">
        <v>0</v>
      </c>
      <c r="I109" s="148">
        <f t="shared" si="23"/>
        <v>1</v>
      </c>
      <c r="J109" s="148">
        <v>0</v>
      </c>
      <c r="K109" s="148">
        <v>0</v>
      </c>
      <c r="L109" s="148">
        <v>0</v>
      </c>
      <c r="M109" s="148">
        <v>0</v>
      </c>
      <c r="N109" s="148">
        <v>0</v>
      </c>
      <c r="O109" s="148">
        <v>0</v>
      </c>
      <c r="P109" s="302">
        <f t="shared" si="22"/>
        <v>0</v>
      </c>
      <c r="Q109" s="148">
        <v>1</v>
      </c>
      <c r="R109" s="148">
        <v>100</v>
      </c>
      <c r="S109" s="148">
        <v>1</v>
      </c>
      <c r="T109" s="148">
        <v>50</v>
      </c>
      <c r="U109" s="148">
        <v>1</v>
      </c>
      <c r="V109" s="317">
        <v>50</v>
      </c>
      <c r="W109" s="222">
        <v>1</v>
      </c>
      <c r="X109" s="222">
        <v>50</v>
      </c>
      <c r="Y109" s="222">
        <v>0.9</v>
      </c>
      <c r="Z109" s="148">
        <v>100</v>
      </c>
      <c r="AA109" s="222">
        <v>105</v>
      </c>
      <c r="AB109" s="222">
        <v>100</v>
      </c>
      <c r="AC109" s="222">
        <v>104</v>
      </c>
      <c r="AD109" s="222">
        <v>112</v>
      </c>
      <c r="AE109" s="222">
        <v>95</v>
      </c>
      <c r="AF109" s="222">
        <v>90</v>
      </c>
      <c r="AG109" s="222">
        <v>0</v>
      </c>
      <c r="AH109" s="222">
        <v>0</v>
      </c>
      <c r="AI109" s="222">
        <v>44</v>
      </c>
      <c r="AJ109" s="222">
        <v>0</v>
      </c>
      <c r="AK109" s="222">
        <v>0</v>
      </c>
      <c r="AL109" s="222">
        <v>0</v>
      </c>
      <c r="AM109" s="222">
        <v>10</v>
      </c>
      <c r="AN109" s="222">
        <v>0</v>
      </c>
      <c r="AO109" s="222">
        <v>0</v>
      </c>
      <c r="AP109" s="222">
        <v>0</v>
      </c>
      <c r="AQ109" s="222">
        <v>0</v>
      </c>
      <c r="AR109" s="222">
        <v>0</v>
      </c>
      <c r="AS109" s="222">
        <v>0</v>
      </c>
      <c r="AT109" s="222">
        <v>0</v>
      </c>
      <c r="AU109" s="222">
        <v>2</v>
      </c>
      <c r="AV109" s="222">
        <v>1</v>
      </c>
      <c r="AW109" s="222">
        <v>43.6</v>
      </c>
      <c r="AX109" s="26"/>
    </row>
    <row r="110" customFormat="1" ht="17.5" spans="1:50">
      <c r="A110" s="59">
        <f>A94</f>
        <v>608</v>
      </c>
      <c r="B110" s="58" t="s">
        <v>175</v>
      </c>
      <c r="C110" s="119" t="s">
        <v>284</v>
      </c>
      <c r="D110" s="60" t="s">
        <v>129</v>
      </c>
      <c r="E110" s="61" t="s">
        <v>290</v>
      </c>
      <c r="F110" s="61" t="s">
        <v>291</v>
      </c>
      <c r="G110" s="19"/>
      <c r="H110" s="195">
        <v>0</v>
      </c>
      <c r="I110" s="195">
        <f t="shared" si="23"/>
        <v>1</v>
      </c>
      <c r="J110" s="195">
        <v>0</v>
      </c>
      <c r="K110" s="195">
        <v>0</v>
      </c>
      <c r="L110" s="195">
        <v>0</v>
      </c>
      <c r="M110" s="195">
        <v>0</v>
      </c>
      <c r="N110" s="195">
        <v>0</v>
      </c>
      <c r="O110" s="195">
        <v>0</v>
      </c>
      <c r="P110" s="308">
        <f t="shared" si="22"/>
        <v>0</v>
      </c>
      <c r="Q110" s="234">
        <v>1</v>
      </c>
      <c r="R110" s="234">
        <v>100</v>
      </c>
      <c r="S110" s="234">
        <v>1</v>
      </c>
      <c r="T110" s="234">
        <v>50</v>
      </c>
      <c r="U110" s="234">
        <v>1</v>
      </c>
      <c r="V110" s="318">
        <v>50</v>
      </c>
      <c r="W110" s="223">
        <v>1</v>
      </c>
      <c r="X110" s="223">
        <v>50</v>
      </c>
      <c r="Y110" s="223">
        <v>0.9</v>
      </c>
      <c r="Z110" s="234">
        <v>100</v>
      </c>
      <c r="AA110" s="223">
        <v>105</v>
      </c>
      <c r="AB110" s="223">
        <v>100</v>
      </c>
      <c r="AC110" s="223">
        <v>104</v>
      </c>
      <c r="AD110" s="223">
        <v>112</v>
      </c>
      <c r="AE110" s="223">
        <v>95</v>
      </c>
      <c r="AF110" s="223">
        <v>90</v>
      </c>
      <c r="AG110" s="223">
        <v>0</v>
      </c>
      <c r="AH110" s="223">
        <v>0</v>
      </c>
      <c r="AI110" s="223">
        <v>44</v>
      </c>
      <c r="AJ110" s="223">
        <v>0</v>
      </c>
      <c r="AK110" s="223">
        <v>0</v>
      </c>
      <c r="AL110" s="223">
        <v>0</v>
      </c>
      <c r="AM110" s="223">
        <v>10</v>
      </c>
      <c r="AN110" s="223">
        <v>0</v>
      </c>
      <c r="AO110" s="223">
        <v>0</v>
      </c>
      <c r="AP110" s="223">
        <v>0</v>
      </c>
      <c r="AQ110" s="223">
        <v>0</v>
      </c>
      <c r="AR110" s="223">
        <v>0</v>
      </c>
      <c r="AS110" s="223">
        <v>0</v>
      </c>
      <c r="AT110" s="223">
        <v>0</v>
      </c>
      <c r="AU110" s="223">
        <v>2</v>
      </c>
      <c r="AV110" s="223">
        <v>1</v>
      </c>
      <c r="AW110" s="223"/>
      <c r="AX110" s="26"/>
    </row>
    <row r="111" customFormat="1" ht="17.5" spans="1:50">
      <c r="A111" s="34"/>
      <c r="B111" s="35"/>
      <c r="C111" s="49"/>
      <c r="D111" s="36"/>
      <c r="E111" s="37" t="s">
        <v>280</v>
      </c>
      <c r="F111" s="37" t="s">
        <v>281</v>
      </c>
      <c r="G111" s="2"/>
      <c r="H111" s="148">
        <v>1</v>
      </c>
      <c r="I111" s="148">
        <f t="shared" si="23"/>
        <v>1</v>
      </c>
      <c r="J111" s="148">
        <v>0</v>
      </c>
      <c r="K111" s="148">
        <v>0</v>
      </c>
      <c r="L111" s="148">
        <v>0</v>
      </c>
      <c r="M111" s="148">
        <v>0</v>
      </c>
      <c r="N111" s="148">
        <v>0</v>
      </c>
      <c r="O111" s="148">
        <v>0</v>
      </c>
      <c r="P111" s="302">
        <f t="shared" si="22"/>
        <v>1</v>
      </c>
      <c r="Q111" s="148">
        <v>0.943</v>
      </c>
      <c r="R111" s="148">
        <v>100</v>
      </c>
      <c r="S111" s="148">
        <v>1</v>
      </c>
      <c r="T111" s="148">
        <v>50</v>
      </c>
      <c r="U111" s="148">
        <v>1</v>
      </c>
      <c r="V111" s="317">
        <v>50</v>
      </c>
      <c r="W111" s="222">
        <v>1</v>
      </c>
      <c r="X111" s="222">
        <v>50</v>
      </c>
      <c r="Y111" s="222">
        <v>0.9</v>
      </c>
      <c r="Z111" s="148">
        <v>100</v>
      </c>
      <c r="AA111" s="222">
        <v>105</v>
      </c>
      <c r="AB111" s="222">
        <v>100</v>
      </c>
      <c r="AC111" s="222">
        <v>104</v>
      </c>
      <c r="AD111" s="222">
        <v>112</v>
      </c>
      <c r="AE111" s="222">
        <v>95</v>
      </c>
      <c r="AF111" s="222">
        <v>90</v>
      </c>
      <c r="AG111" s="222">
        <v>0</v>
      </c>
      <c r="AH111" s="222">
        <v>0</v>
      </c>
      <c r="AI111" s="222">
        <v>44</v>
      </c>
      <c r="AJ111" s="222">
        <v>0</v>
      </c>
      <c r="AK111" s="222">
        <v>0</v>
      </c>
      <c r="AL111" s="222">
        <v>0</v>
      </c>
      <c r="AM111" s="222">
        <v>10</v>
      </c>
      <c r="AN111" s="222">
        <v>0</v>
      </c>
      <c r="AO111" s="222">
        <v>0</v>
      </c>
      <c r="AP111" s="222">
        <v>0</v>
      </c>
      <c r="AQ111" s="222">
        <v>0</v>
      </c>
      <c r="AR111" s="222">
        <v>0</v>
      </c>
      <c r="AS111" s="222">
        <v>0</v>
      </c>
      <c r="AT111" s="222">
        <v>0</v>
      </c>
      <c r="AU111" s="222">
        <v>2</v>
      </c>
      <c r="AV111" s="222">
        <v>1</v>
      </c>
      <c r="AW111" s="222">
        <v>43.6</v>
      </c>
      <c r="AX111" s="26"/>
    </row>
    <row r="112" customFormat="1" ht="17.5" spans="1:50">
      <c r="A112" s="120">
        <f>A4</f>
        <v>608</v>
      </c>
      <c r="B112" s="121" t="s">
        <v>175</v>
      </c>
      <c r="C112" s="122" t="s">
        <v>284</v>
      </c>
      <c r="D112" s="123" t="s">
        <v>132</v>
      </c>
      <c r="E112" s="124" t="s">
        <v>292</v>
      </c>
      <c r="F112" s="124" t="s">
        <v>680</v>
      </c>
      <c r="G112" s="325"/>
      <c r="H112" s="237">
        <v>1</v>
      </c>
      <c r="I112" s="237">
        <f t="shared" si="23"/>
        <v>1</v>
      </c>
      <c r="J112" s="237">
        <v>0</v>
      </c>
      <c r="K112" s="237">
        <v>0</v>
      </c>
      <c r="L112" s="237">
        <v>0</v>
      </c>
      <c r="M112" s="237">
        <v>0</v>
      </c>
      <c r="N112" s="237">
        <v>0</v>
      </c>
      <c r="O112" s="237">
        <v>0</v>
      </c>
      <c r="P112" s="328">
        <f t="shared" si="22"/>
        <v>1</v>
      </c>
      <c r="Q112" s="237">
        <v>0.943</v>
      </c>
      <c r="R112" s="237">
        <v>100</v>
      </c>
      <c r="S112" s="237">
        <v>1</v>
      </c>
      <c r="T112" s="237">
        <v>50</v>
      </c>
      <c r="U112" s="237">
        <v>1</v>
      </c>
      <c r="V112" s="330" t="s">
        <v>1197</v>
      </c>
      <c r="W112" s="252">
        <v>1</v>
      </c>
      <c r="X112" s="252">
        <v>50</v>
      </c>
      <c r="Y112" s="252">
        <v>0.9</v>
      </c>
      <c r="Z112" s="237">
        <v>100</v>
      </c>
      <c r="AA112" s="252">
        <v>105</v>
      </c>
      <c r="AB112" s="252">
        <v>100</v>
      </c>
      <c r="AC112" s="252">
        <v>104</v>
      </c>
      <c r="AD112" s="252">
        <v>112</v>
      </c>
      <c r="AE112" s="252">
        <v>95</v>
      </c>
      <c r="AF112" s="252">
        <v>90</v>
      </c>
      <c r="AG112" s="252">
        <v>0</v>
      </c>
      <c r="AH112" s="252">
        <v>0</v>
      </c>
      <c r="AI112" s="252">
        <v>44</v>
      </c>
      <c r="AJ112" s="252">
        <v>0</v>
      </c>
      <c r="AK112" s="252">
        <v>0</v>
      </c>
      <c r="AL112" s="252">
        <v>0</v>
      </c>
      <c r="AM112" s="252">
        <v>10</v>
      </c>
      <c r="AN112" s="252">
        <v>0</v>
      </c>
      <c r="AO112" s="252">
        <v>0</v>
      </c>
      <c r="AP112" s="252">
        <v>0</v>
      </c>
      <c r="AQ112" s="252">
        <v>0</v>
      </c>
      <c r="AR112" s="252">
        <v>0</v>
      </c>
      <c r="AS112" s="252">
        <v>0</v>
      </c>
      <c r="AT112" s="252">
        <v>0</v>
      </c>
      <c r="AU112" s="252">
        <v>2</v>
      </c>
      <c r="AV112" s="252">
        <v>1</v>
      </c>
      <c r="AW112" s="252">
        <v>43.6</v>
      </c>
      <c r="AX112" s="325"/>
    </row>
    <row r="113" s="3" customFormat="1" ht="17.5" spans="1:50">
      <c r="A113" s="34"/>
      <c r="B113" s="35"/>
      <c r="C113" s="49"/>
      <c r="D113" s="36"/>
      <c r="E113" s="37"/>
      <c r="F113" s="37"/>
      <c r="G113" s="2"/>
      <c r="H113" s="148"/>
      <c r="I113" s="148"/>
      <c r="J113" s="148"/>
      <c r="K113" s="148"/>
      <c r="L113" s="148"/>
      <c r="M113" s="148"/>
      <c r="N113" s="148"/>
      <c r="O113" s="148"/>
      <c r="P113" s="302"/>
      <c r="Q113" s="148"/>
      <c r="R113" s="148"/>
      <c r="S113" s="148"/>
      <c r="T113" s="148"/>
      <c r="U113" s="148"/>
      <c r="V113" s="317"/>
      <c r="W113" s="222"/>
      <c r="X113" s="222"/>
      <c r="Y113" s="222"/>
      <c r="Z113" s="148"/>
      <c r="AA113" s="222"/>
      <c r="AB113" s="222"/>
      <c r="AC113" s="222"/>
      <c r="AD113" s="222"/>
      <c r="AE113" s="222"/>
      <c r="AF113" s="222"/>
      <c r="AG113" s="222"/>
      <c r="AH113" s="222"/>
      <c r="AI113" s="222"/>
      <c r="AJ113" s="222"/>
      <c r="AK113" s="222"/>
      <c r="AL113" s="222"/>
      <c r="AM113" s="222"/>
      <c r="AN113" s="222"/>
      <c r="AO113" s="222"/>
      <c r="AP113" s="222"/>
      <c r="AQ113" s="222"/>
      <c r="AR113" s="222"/>
      <c r="AS113" s="222"/>
      <c r="AT113" s="222"/>
      <c r="AU113" s="222"/>
      <c r="AV113" s="222"/>
      <c r="AW113" s="222"/>
      <c r="AX113" s="2"/>
    </row>
    <row r="114" customFormat="1" ht="17.5" spans="1:50">
      <c r="A114" s="120">
        <f>A4</f>
        <v>608</v>
      </c>
      <c r="B114" s="121"/>
      <c r="C114" s="122" t="s">
        <v>284</v>
      </c>
      <c r="D114" s="123" t="s">
        <v>135</v>
      </c>
      <c r="E114" s="124" t="s">
        <v>294</v>
      </c>
      <c r="F114" s="126" t="s">
        <v>1182</v>
      </c>
      <c r="G114" s="325"/>
      <c r="H114" s="237"/>
      <c r="I114" s="237"/>
      <c r="J114" s="237"/>
      <c r="K114" s="237"/>
      <c r="L114" s="237"/>
      <c r="M114" s="237"/>
      <c r="N114" s="237"/>
      <c r="O114" s="237"/>
      <c r="P114" s="328"/>
      <c r="Q114" s="237"/>
      <c r="R114" s="237"/>
      <c r="S114" s="237"/>
      <c r="T114" s="237"/>
      <c r="U114" s="237"/>
      <c r="V114" s="331"/>
      <c r="W114" s="252"/>
      <c r="X114" s="252"/>
      <c r="Y114" s="252"/>
      <c r="Z114" s="237"/>
      <c r="AA114" s="252"/>
      <c r="AB114" s="252"/>
      <c r="AC114" s="252"/>
      <c r="AD114" s="252"/>
      <c r="AE114" s="252"/>
      <c r="AF114" s="252"/>
      <c r="AG114" s="252"/>
      <c r="AH114" s="252"/>
      <c r="AI114" s="252"/>
      <c r="AJ114" s="252"/>
      <c r="AK114" s="252"/>
      <c r="AL114" s="252"/>
      <c r="AM114" s="252"/>
      <c r="AN114" s="252"/>
      <c r="AO114" s="252"/>
      <c r="AP114" s="252"/>
      <c r="AQ114" s="252"/>
      <c r="AR114" s="252"/>
      <c r="AS114" s="252"/>
      <c r="AT114" s="252"/>
      <c r="AU114" s="252"/>
      <c r="AV114" s="252"/>
      <c r="AW114" s="252"/>
      <c r="AX114" s="325"/>
    </row>
    <row r="115" customFormat="1" ht="17.5" spans="1:50">
      <c r="A115" s="34"/>
      <c r="B115" s="35"/>
      <c r="C115" s="49"/>
      <c r="D115" s="36"/>
      <c r="E115" s="37" t="s">
        <v>290</v>
      </c>
      <c r="F115" s="37" t="s">
        <v>291</v>
      </c>
      <c r="G115" s="2"/>
      <c r="H115" s="148">
        <v>1</v>
      </c>
      <c r="I115" s="148">
        <f>J115+K115*2+L115*4+1</f>
        <v>1</v>
      </c>
      <c r="J115" s="148">
        <v>0</v>
      </c>
      <c r="K115" s="148">
        <v>0</v>
      </c>
      <c r="L115" s="148">
        <v>0</v>
      </c>
      <c r="M115" s="148">
        <v>0</v>
      </c>
      <c r="N115" s="148">
        <v>0</v>
      </c>
      <c r="O115" s="148">
        <v>0</v>
      </c>
      <c r="P115" s="302">
        <f>H115+J115*2+K115*4+L115*8+M115*256+N115*512+O115*1024</f>
        <v>1</v>
      </c>
      <c r="Q115" s="148">
        <v>0.943</v>
      </c>
      <c r="R115" s="148">
        <v>100</v>
      </c>
      <c r="S115" s="148">
        <v>1</v>
      </c>
      <c r="T115" s="148">
        <v>50</v>
      </c>
      <c r="U115" s="148">
        <v>1</v>
      </c>
      <c r="V115" s="317">
        <v>50</v>
      </c>
      <c r="W115" s="222">
        <v>1</v>
      </c>
      <c r="X115" s="222">
        <v>50</v>
      </c>
      <c r="Y115" s="222">
        <v>0.9</v>
      </c>
      <c r="Z115" s="148">
        <v>100</v>
      </c>
      <c r="AA115" s="222">
        <v>105</v>
      </c>
      <c r="AB115" s="222">
        <v>100</v>
      </c>
      <c r="AC115" s="222">
        <v>104</v>
      </c>
      <c r="AD115" s="222">
        <v>112</v>
      </c>
      <c r="AE115" s="222">
        <v>95</v>
      </c>
      <c r="AF115" s="222">
        <v>90</v>
      </c>
      <c r="AG115" s="222">
        <v>0</v>
      </c>
      <c r="AH115" s="222">
        <v>0</v>
      </c>
      <c r="AI115" s="222">
        <v>44</v>
      </c>
      <c r="AJ115" s="222">
        <v>0</v>
      </c>
      <c r="AK115" s="222">
        <v>0</v>
      </c>
      <c r="AL115" s="222">
        <v>0</v>
      </c>
      <c r="AM115" s="222">
        <v>10</v>
      </c>
      <c r="AN115" s="222">
        <v>0</v>
      </c>
      <c r="AO115" s="222">
        <v>0</v>
      </c>
      <c r="AP115" s="222">
        <v>0</v>
      </c>
      <c r="AQ115" s="222">
        <v>0</v>
      </c>
      <c r="AR115" s="222">
        <v>0</v>
      </c>
      <c r="AS115" s="222">
        <v>0</v>
      </c>
      <c r="AT115" s="222">
        <v>0</v>
      </c>
      <c r="AU115" s="222">
        <v>2</v>
      </c>
      <c r="AV115" s="222">
        <v>1</v>
      </c>
      <c r="AW115" s="222">
        <v>43.6</v>
      </c>
      <c r="AX115" s="26"/>
    </row>
    <row r="116" customFormat="1" ht="17.5" spans="1:50">
      <c r="A116" s="120">
        <f>A4</f>
        <v>608</v>
      </c>
      <c r="B116" s="121" t="s">
        <v>175</v>
      </c>
      <c r="C116" s="122" t="s">
        <v>284</v>
      </c>
      <c r="D116" s="123" t="s">
        <v>138</v>
      </c>
      <c r="E116" s="124" t="s">
        <v>296</v>
      </c>
      <c r="F116" s="124" t="s">
        <v>1070</v>
      </c>
      <c r="G116" s="325"/>
      <c r="H116" s="237">
        <v>1</v>
      </c>
      <c r="I116" s="237">
        <f>J116+K116*2+L116*4+1</f>
        <v>1</v>
      </c>
      <c r="J116" s="237">
        <v>0</v>
      </c>
      <c r="K116" s="237">
        <v>0</v>
      </c>
      <c r="L116" s="237">
        <v>0</v>
      </c>
      <c r="M116" s="237">
        <v>0</v>
      </c>
      <c r="N116" s="237">
        <v>0</v>
      </c>
      <c r="O116" s="237">
        <v>0</v>
      </c>
      <c r="P116" s="328">
        <f t="shared" si="22"/>
        <v>1</v>
      </c>
      <c r="Q116" s="237">
        <v>0.943</v>
      </c>
      <c r="R116" s="237">
        <v>100</v>
      </c>
      <c r="S116" s="237">
        <v>1</v>
      </c>
      <c r="T116" s="237">
        <v>50</v>
      </c>
      <c r="U116" s="237">
        <v>1</v>
      </c>
      <c r="V116" s="330" t="s">
        <v>1197</v>
      </c>
      <c r="W116" s="252">
        <v>1</v>
      </c>
      <c r="X116" s="252">
        <v>50</v>
      </c>
      <c r="Y116" s="252">
        <v>0.9</v>
      </c>
      <c r="Z116" s="237">
        <v>100</v>
      </c>
      <c r="AA116" s="252">
        <v>105</v>
      </c>
      <c r="AB116" s="252">
        <v>100</v>
      </c>
      <c r="AC116" s="252">
        <v>104</v>
      </c>
      <c r="AD116" s="252">
        <v>112</v>
      </c>
      <c r="AE116" s="252">
        <v>95</v>
      </c>
      <c r="AF116" s="252">
        <v>90</v>
      </c>
      <c r="AG116" s="252">
        <v>0</v>
      </c>
      <c r="AH116" s="252">
        <v>0</v>
      </c>
      <c r="AI116" s="252">
        <v>44</v>
      </c>
      <c r="AJ116" s="252">
        <v>0</v>
      </c>
      <c r="AK116" s="252">
        <v>0</v>
      </c>
      <c r="AL116" s="252">
        <v>0</v>
      </c>
      <c r="AM116" s="252">
        <v>10</v>
      </c>
      <c r="AN116" s="252">
        <v>0</v>
      </c>
      <c r="AO116" s="252">
        <v>0</v>
      </c>
      <c r="AP116" s="252">
        <v>0</v>
      </c>
      <c r="AQ116" s="252">
        <v>0</v>
      </c>
      <c r="AR116" s="252">
        <v>0</v>
      </c>
      <c r="AS116" s="252">
        <v>0</v>
      </c>
      <c r="AT116" s="252">
        <v>0</v>
      </c>
      <c r="AU116" s="252">
        <v>2</v>
      </c>
      <c r="AV116" s="252">
        <v>1</v>
      </c>
      <c r="AW116" s="252">
        <v>43.6</v>
      </c>
      <c r="AX116" s="325"/>
    </row>
    <row r="117" s="13" customFormat="1" ht="17.5" spans="1:49">
      <c r="A117" s="127"/>
      <c r="B117" s="128"/>
      <c r="C117" s="127"/>
      <c r="D117" s="129"/>
      <c r="E117" s="130" t="s">
        <v>298</v>
      </c>
      <c r="F117" s="130" t="s">
        <v>299</v>
      </c>
      <c r="H117" s="326">
        <v>0</v>
      </c>
      <c r="I117" s="256">
        <f>J117+K117*2+L117*4+1</f>
        <v>1</v>
      </c>
      <c r="J117" s="326">
        <v>0</v>
      </c>
      <c r="K117" s="326">
        <v>0</v>
      </c>
      <c r="L117" s="326">
        <v>0</v>
      </c>
      <c r="M117" s="326">
        <v>0</v>
      </c>
      <c r="N117" s="326">
        <v>0</v>
      </c>
      <c r="O117" s="326">
        <v>0</v>
      </c>
      <c r="P117" s="256">
        <f t="shared" si="22"/>
        <v>0</v>
      </c>
      <c r="Q117" s="256"/>
      <c r="R117" s="256"/>
      <c r="S117" s="256"/>
      <c r="T117" s="256"/>
      <c r="U117" s="256"/>
      <c r="V117" s="332"/>
      <c r="W117" s="169"/>
      <c r="X117" s="169"/>
      <c r="Y117" s="169"/>
      <c r="Z117" s="256"/>
      <c r="AA117" s="169"/>
      <c r="AB117" s="169"/>
      <c r="AC117" s="169"/>
      <c r="AD117" s="169"/>
      <c r="AE117" s="169"/>
      <c r="AF117" s="169"/>
      <c r="AG117" s="169"/>
      <c r="AH117" s="169"/>
      <c r="AI117" s="169"/>
      <c r="AJ117" s="169"/>
      <c r="AK117" s="169"/>
      <c r="AL117" s="169"/>
      <c r="AM117" s="169"/>
      <c r="AN117" s="169"/>
      <c r="AO117" s="169"/>
      <c r="AP117" s="169"/>
      <c r="AQ117" s="169"/>
      <c r="AR117" s="169"/>
      <c r="AS117" s="169"/>
      <c r="AT117" s="169"/>
      <c r="AU117" s="169"/>
      <c r="AV117" s="169"/>
      <c r="AW117" s="169"/>
    </row>
    <row r="118" ht="17.5" spans="1:49">
      <c r="A118" s="31">
        <f>A106</f>
        <v>608</v>
      </c>
      <c r="B118" s="40" t="s">
        <v>301</v>
      </c>
      <c r="C118" s="31" t="s">
        <v>302</v>
      </c>
      <c r="D118" s="41" t="s">
        <v>109</v>
      </c>
      <c r="E118" s="42" t="s">
        <v>298</v>
      </c>
      <c r="F118" s="42" t="s">
        <v>299</v>
      </c>
      <c r="G118" s="19"/>
      <c r="H118" s="195">
        <v>0</v>
      </c>
      <c r="I118" s="195">
        <f>J118+K118*2+L118*4+1</f>
        <v>1</v>
      </c>
      <c r="J118" s="195">
        <v>0</v>
      </c>
      <c r="K118" s="195">
        <v>0</v>
      </c>
      <c r="L118" s="195">
        <v>0</v>
      </c>
      <c r="M118" s="195">
        <v>0</v>
      </c>
      <c r="N118" s="195">
        <v>0</v>
      </c>
      <c r="O118" s="195">
        <v>0</v>
      </c>
      <c r="P118" s="308">
        <f t="shared" si="22"/>
        <v>0</v>
      </c>
      <c r="Q118" s="234">
        <v>1</v>
      </c>
      <c r="R118" s="234">
        <v>100</v>
      </c>
      <c r="S118" s="234">
        <v>1</v>
      </c>
      <c r="T118" s="234">
        <v>50</v>
      </c>
      <c r="U118" s="234">
        <v>1</v>
      </c>
      <c r="V118" s="234">
        <v>50</v>
      </c>
      <c r="W118" s="223">
        <v>1</v>
      </c>
      <c r="X118" s="223">
        <v>50</v>
      </c>
      <c r="Y118" s="223">
        <v>0.9</v>
      </c>
      <c r="Z118" s="234">
        <v>100</v>
      </c>
      <c r="AA118" s="223">
        <v>105</v>
      </c>
      <c r="AB118" s="223">
        <v>100</v>
      </c>
      <c r="AC118" s="223">
        <v>106</v>
      </c>
      <c r="AD118" s="223">
        <v>108</v>
      </c>
      <c r="AE118" s="223">
        <v>94</v>
      </c>
      <c r="AF118" s="223">
        <v>92</v>
      </c>
      <c r="AG118" s="223">
        <v>0</v>
      </c>
      <c r="AH118" s="223">
        <v>0</v>
      </c>
      <c r="AI118" s="223">
        <v>48.45</v>
      </c>
      <c r="AJ118" s="223">
        <v>0</v>
      </c>
      <c r="AK118" s="223">
        <v>0</v>
      </c>
      <c r="AL118" s="223">
        <v>0</v>
      </c>
      <c r="AM118" s="223">
        <v>10</v>
      </c>
      <c r="AN118" s="223">
        <v>0</v>
      </c>
      <c r="AO118" s="223">
        <v>0</v>
      </c>
      <c r="AP118" s="223">
        <v>0</v>
      </c>
      <c r="AQ118" s="223">
        <v>0</v>
      </c>
      <c r="AR118" s="223">
        <v>0</v>
      </c>
      <c r="AS118" s="223">
        <v>0</v>
      </c>
      <c r="AT118" s="223">
        <v>0</v>
      </c>
      <c r="AU118" s="223">
        <v>2</v>
      </c>
      <c r="AV118" s="223">
        <v>1</v>
      </c>
      <c r="AW118" s="223">
        <v>48.45</v>
      </c>
    </row>
    <row r="119" s="14" customFormat="1" ht="17.5" spans="1:49">
      <c r="A119" s="132"/>
      <c r="B119" s="128"/>
      <c r="C119" s="127"/>
      <c r="D119" s="129"/>
      <c r="E119" s="130"/>
      <c r="F119" s="130"/>
      <c r="G119" s="13"/>
      <c r="H119" s="256"/>
      <c r="I119" s="256"/>
      <c r="J119" s="256"/>
      <c r="K119" s="256"/>
      <c r="L119" s="256"/>
      <c r="M119" s="256"/>
      <c r="N119" s="256"/>
      <c r="O119" s="256"/>
      <c r="P119" s="329"/>
      <c r="Q119" s="256"/>
      <c r="R119" s="256"/>
      <c r="S119" s="256"/>
      <c r="T119" s="256"/>
      <c r="U119" s="256"/>
      <c r="V119" s="256"/>
      <c r="W119" s="169"/>
      <c r="X119" s="169"/>
      <c r="Y119" s="169"/>
      <c r="Z119" s="256"/>
      <c r="AA119" s="169"/>
      <c r="AB119" s="169"/>
      <c r="AC119" s="169"/>
      <c r="AD119" s="169"/>
      <c r="AE119" s="169"/>
      <c r="AF119" s="169"/>
      <c r="AG119" s="169"/>
      <c r="AH119" s="169"/>
      <c r="AI119" s="169"/>
      <c r="AJ119" s="169"/>
      <c r="AK119" s="169"/>
      <c r="AL119" s="169"/>
      <c r="AM119" s="169"/>
      <c r="AN119" s="169"/>
      <c r="AO119" s="169"/>
      <c r="AP119" s="169"/>
      <c r="AQ119" s="169"/>
      <c r="AR119" s="169"/>
      <c r="AS119" s="169"/>
      <c r="AT119" s="169"/>
      <c r="AU119" s="169"/>
      <c r="AV119" s="169"/>
      <c r="AW119" s="169"/>
    </row>
    <row r="120" customFormat="1" ht="17.5" spans="1:49">
      <c r="A120" s="48">
        <f>A108</f>
        <v>608</v>
      </c>
      <c r="B120" s="40"/>
      <c r="C120" s="31" t="s">
        <v>302</v>
      </c>
      <c r="D120" s="41" t="s">
        <v>120</v>
      </c>
      <c r="E120" s="42" t="s">
        <v>303</v>
      </c>
      <c r="F120" s="42" t="s">
        <v>304</v>
      </c>
      <c r="G120" s="19"/>
      <c r="H120" s="195"/>
      <c r="I120" s="195"/>
      <c r="J120" s="195"/>
      <c r="K120" s="195"/>
      <c r="L120" s="195"/>
      <c r="M120" s="195"/>
      <c r="N120" s="195"/>
      <c r="O120" s="195"/>
      <c r="P120" s="308"/>
      <c r="Q120" s="234"/>
      <c r="R120" s="234"/>
      <c r="S120" s="234"/>
      <c r="T120" s="234"/>
      <c r="U120" s="234"/>
      <c r="V120" s="234"/>
      <c r="W120" s="223"/>
      <c r="X120" s="223"/>
      <c r="Y120" s="223"/>
      <c r="Z120" s="234"/>
      <c r="AA120" s="223"/>
      <c r="AB120" s="223"/>
      <c r="AC120" s="223"/>
      <c r="AD120" s="223"/>
      <c r="AE120" s="223"/>
      <c r="AF120" s="223"/>
      <c r="AG120" s="223"/>
      <c r="AH120" s="223"/>
      <c r="AI120" s="223"/>
      <c r="AJ120" s="223"/>
      <c r="AK120" s="223"/>
      <c r="AL120" s="223"/>
      <c r="AM120" s="223"/>
      <c r="AN120" s="223"/>
      <c r="AO120" s="223"/>
      <c r="AP120" s="223"/>
      <c r="AQ120" s="223"/>
      <c r="AR120" s="223"/>
      <c r="AS120" s="223"/>
      <c r="AT120" s="223"/>
      <c r="AU120" s="223"/>
      <c r="AV120" s="223"/>
      <c r="AW120" s="223"/>
    </row>
    <row r="121" s="14" customFormat="1" ht="17.5" spans="1:49">
      <c r="A121" s="132"/>
      <c r="B121" s="128"/>
      <c r="C121" s="127"/>
      <c r="D121" s="129"/>
      <c r="E121" s="130"/>
      <c r="F121" s="130"/>
      <c r="G121" s="13"/>
      <c r="H121" s="256"/>
      <c r="I121" s="256"/>
      <c r="J121" s="256"/>
      <c r="K121" s="256"/>
      <c r="L121" s="256"/>
      <c r="M121" s="256"/>
      <c r="N121" s="256"/>
      <c r="O121" s="256"/>
      <c r="P121" s="329"/>
      <c r="Q121" s="256"/>
      <c r="R121" s="256"/>
      <c r="S121" s="256"/>
      <c r="T121" s="256"/>
      <c r="U121" s="256"/>
      <c r="V121" s="256"/>
      <c r="W121" s="169"/>
      <c r="X121" s="169"/>
      <c r="Y121" s="169"/>
      <c r="Z121" s="256"/>
      <c r="AA121" s="169"/>
      <c r="AB121" s="169"/>
      <c r="AC121" s="169"/>
      <c r="AD121" s="169"/>
      <c r="AE121" s="169"/>
      <c r="AF121" s="169"/>
      <c r="AG121" s="169"/>
      <c r="AH121" s="169"/>
      <c r="AI121" s="169"/>
      <c r="AJ121" s="169"/>
      <c r="AK121" s="169"/>
      <c r="AL121" s="169"/>
      <c r="AM121" s="169"/>
      <c r="AN121" s="169"/>
      <c r="AO121" s="169"/>
      <c r="AP121" s="169"/>
      <c r="AQ121" s="169"/>
      <c r="AR121" s="169"/>
      <c r="AS121" s="169"/>
      <c r="AT121" s="169"/>
      <c r="AU121" s="169"/>
      <c r="AV121" s="169"/>
      <c r="AW121" s="169"/>
    </row>
    <row r="122" customFormat="1" ht="17.5" spans="1:49">
      <c r="A122" s="48">
        <f>A118</f>
        <v>608</v>
      </c>
      <c r="B122" s="40"/>
      <c r="C122" s="31" t="s">
        <v>302</v>
      </c>
      <c r="D122" s="41" t="s">
        <v>126</v>
      </c>
      <c r="E122" s="42" t="s">
        <v>305</v>
      </c>
      <c r="F122" s="42" t="s">
        <v>306</v>
      </c>
      <c r="G122" s="19"/>
      <c r="H122" s="195"/>
      <c r="I122" s="195"/>
      <c r="J122" s="195"/>
      <c r="K122" s="195"/>
      <c r="L122" s="195"/>
      <c r="M122" s="195"/>
      <c r="N122" s="195"/>
      <c r="O122" s="195"/>
      <c r="P122" s="308"/>
      <c r="Q122" s="234"/>
      <c r="R122" s="234"/>
      <c r="S122" s="234"/>
      <c r="T122" s="234"/>
      <c r="U122" s="234"/>
      <c r="V122" s="234"/>
      <c r="W122" s="223"/>
      <c r="X122" s="223"/>
      <c r="Y122" s="223"/>
      <c r="Z122" s="234"/>
      <c r="AA122" s="223"/>
      <c r="AB122" s="223"/>
      <c r="AC122" s="223"/>
      <c r="AD122" s="223"/>
      <c r="AE122" s="223"/>
      <c r="AF122" s="223"/>
      <c r="AG122" s="223"/>
      <c r="AH122" s="223"/>
      <c r="AI122" s="223"/>
      <c r="AJ122" s="223"/>
      <c r="AK122" s="223"/>
      <c r="AL122" s="223"/>
      <c r="AM122" s="223"/>
      <c r="AN122" s="223"/>
      <c r="AO122" s="223"/>
      <c r="AP122" s="223"/>
      <c r="AQ122" s="223"/>
      <c r="AR122" s="223"/>
      <c r="AS122" s="223"/>
      <c r="AT122" s="223"/>
      <c r="AU122" s="223"/>
      <c r="AV122" s="223"/>
      <c r="AW122" s="223"/>
    </row>
    <row r="123" s="13" customFormat="1" ht="15.6" customHeight="1" spans="1:49">
      <c r="A123" s="132"/>
      <c r="B123" s="128"/>
      <c r="C123" s="127"/>
      <c r="D123" s="129"/>
      <c r="E123" s="130" t="s">
        <v>298</v>
      </c>
      <c r="F123" s="130" t="s">
        <v>307</v>
      </c>
      <c r="G123" s="134"/>
      <c r="H123" s="326">
        <v>0</v>
      </c>
      <c r="I123" s="326">
        <v>4</v>
      </c>
      <c r="J123" s="326">
        <v>0</v>
      </c>
      <c r="K123" s="326">
        <v>0</v>
      </c>
      <c r="L123" s="326">
        <v>0</v>
      </c>
      <c r="M123" s="326">
        <v>0</v>
      </c>
      <c r="N123" s="326">
        <v>0</v>
      </c>
      <c r="O123" s="326">
        <v>0</v>
      </c>
      <c r="P123" s="256">
        <f t="shared" ref="P123:P136" si="24">H123+J123*2+K123*4+L123*8+M123*256+N123*512+O123*1024</f>
        <v>0</v>
      </c>
      <c r="Q123" s="256"/>
      <c r="R123" s="256"/>
      <c r="S123" s="256"/>
      <c r="T123" s="256"/>
      <c r="U123" s="256"/>
      <c r="V123" s="332"/>
      <c r="W123" s="169"/>
      <c r="X123" s="169"/>
      <c r="Y123" s="169"/>
      <c r="Z123" s="256"/>
      <c r="AA123" s="169"/>
      <c r="AB123" s="169"/>
      <c r="AC123" s="169"/>
      <c r="AD123" s="169"/>
      <c r="AE123" s="169"/>
      <c r="AF123" s="169"/>
      <c r="AG123" s="169"/>
      <c r="AH123" s="169"/>
      <c r="AI123" s="169"/>
      <c r="AJ123" s="169"/>
      <c r="AK123" s="169"/>
      <c r="AL123" s="169"/>
      <c r="AM123" s="169"/>
      <c r="AN123" s="169"/>
      <c r="AO123" s="169"/>
      <c r="AP123" s="169"/>
      <c r="AQ123" s="169"/>
      <c r="AR123" s="169"/>
      <c r="AS123" s="169"/>
      <c r="AT123" s="169"/>
      <c r="AU123" s="169"/>
      <c r="AV123" s="169"/>
      <c r="AW123" s="169"/>
    </row>
    <row r="124" customFormat="1" ht="15.6" customHeight="1" spans="1:49">
      <c r="A124" s="48">
        <f>A118</f>
        <v>608</v>
      </c>
      <c r="B124" s="40" t="s">
        <v>301</v>
      </c>
      <c r="C124" s="31" t="s">
        <v>302</v>
      </c>
      <c r="D124" s="41" t="s">
        <v>129</v>
      </c>
      <c r="E124" s="42" t="s">
        <v>298</v>
      </c>
      <c r="F124" s="42" t="s">
        <v>307</v>
      </c>
      <c r="G124" s="111"/>
      <c r="H124" s="195">
        <v>0</v>
      </c>
      <c r="I124" s="195">
        <f t="shared" ref="I124:I129" si="25">J124+K124*2+L124*4+1</f>
        <v>4</v>
      </c>
      <c r="J124" s="195">
        <v>1</v>
      </c>
      <c r="K124" s="195">
        <v>1</v>
      </c>
      <c r="L124" s="195">
        <v>0</v>
      </c>
      <c r="M124" s="195">
        <v>0</v>
      </c>
      <c r="N124" s="195">
        <v>0</v>
      </c>
      <c r="O124" s="195">
        <v>0</v>
      </c>
      <c r="P124" s="308">
        <f t="shared" si="24"/>
        <v>6</v>
      </c>
      <c r="Q124" s="234">
        <v>1</v>
      </c>
      <c r="R124" s="234">
        <v>100</v>
      </c>
      <c r="S124" s="234">
        <v>1</v>
      </c>
      <c r="T124" s="234">
        <v>50</v>
      </c>
      <c r="U124" s="234">
        <v>1</v>
      </c>
      <c r="V124" s="234">
        <v>50</v>
      </c>
      <c r="W124" s="223">
        <v>1</v>
      </c>
      <c r="X124" s="223">
        <v>50</v>
      </c>
      <c r="Y124" s="223">
        <v>0.9</v>
      </c>
      <c r="Z124" s="234">
        <v>100</v>
      </c>
      <c r="AA124" s="223">
        <v>105</v>
      </c>
      <c r="AB124" s="223">
        <v>100</v>
      </c>
      <c r="AC124" s="223">
        <v>106</v>
      </c>
      <c r="AD124" s="223">
        <v>108</v>
      </c>
      <c r="AE124" s="223">
        <v>94</v>
      </c>
      <c r="AF124" s="223">
        <v>92</v>
      </c>
      <c r="AG124" s="223">
        <v>0</v>
      </c>
      <c r="AH124" s="223">
        <v>0</v>
      </c>
      <c r="AI124" s="223">
        <v>48.45</v>
      </c>
      <c r="AJ124" s="223">
        <v>0</v>
      </c>
      <c r="AK124" s="223">
        <v>0</v>
      </c>
      <c r="AL124" s="223">
        <v>0</v>
      </c>
      <c r="AM124" s="223">
        <v>10</v>
      </c>
      <c r="AN124" s="223">
        <v>0</v>
      </c>
      <c r="AO124" s="223">
        <v>0</v>
      </c>
      <c r="AP124" s="223">
        <v>0</v>
      </c>
      <c r="AQ124" s="223">
        <v>0</v>
      </c>
      <c r="AR124" s="223">
        <v>0</v>
      </c>
      <c r="AS124" s="223">
        <v>0</v>
      </c>
      <c r="AT124" s="223">
        <v>0</v>
      </c>
      <c r="AU124" s="223">
        <v>2</v>
      </c>
      <c r="AV124" s="223">
        <v>1</v>
      </c>
      <c r="AW124" s="223">
        <v>48.45</v>
      </c>
    </row>
    <row r="125" s="2" customFormat="1" ht="17.5" spans="1:49">
      <c r="A125" s="34"/>
      <c r="B125" s="35"/>
      <c r="C125" s="34"/>
      <c r="D125" s="36"/>
      <c r="E125" s="37"/>
      <c r="F125" s="37" t="s">
        <v>309</v>
      </c>
      <c r="H125" s="148">
        <v>1</v>
      </c>
      <c r="I125" s="148">
        <v>4</v>
      </c>
      <c r="J125" s="148">
        <v>1</v>
      </c>
      <c r="K125" s="148">
        <v>1</v>
      </c>
      <c r="L125" s="148">
        <v>0</v>
      </c>
      <c r="M125" s="148">
        <v>0</v>
      </c>
      <c r="N125" s="148">
        <v>0</v>
      </c>
      <c r="O125" s="148">
        <v>1</v>
      </c>
      <c r="P125" s="309">
        <f t="shared" si="24"/>
        <v>1031</v>
      </c>
      <c r="Q125" s="148" t="s">
        <v>181</v>
      </c>
      <c r="R125" s="148" t="s">
        <v>181</v>
      </c>
      <c r="S125" s="148" t="s">
        <v>181</v>
      </c>
      <c r="T125" s="148" t="s">
        <v>181</v>
      </c>
      <c r="U125" s="148" t="s">
        <v>181</v>
      </c>
      <c r="V125" s="148" t="s">
        <v>181</v>
      </c>
      <c r="W125" s="222" t="s">
        <v>181</v>
      </c>
      <c r="X125" s="222" t="s">
        <v>181</v>
      </c>
      <c r="Y125" s="222" t="s">
        <v>181</v>
      </c>
      <c r="Z125" s="148" t="s">
        <v>181</v>
      </c>
      <c r="AA125" s="222" t="s">
        <v>181</v>
      </c>
      <c r="AB125" s="222" t="s">
        <v>181</v>
      </c>
      <c r="AC125" s="222">
        <v>105</v>
      </c>
      <c r="AD125" s="222">
        <v>108</v>
      </c>
      <c r="AE125" s="222">
        <v>96</v>
      </c>
      <c r="AF125" s="222">
        <v>92</v>
      </c>
      <c r="AG125" s="222">
        <v>0</v>
      </c>
      <c r="AH125" s="222">
        <v>0</v>
      </c>
      <c r="AI125" s="333">
        <v>0.436</v>
      </c>
      <c r="AJ125" s="222">
        <v>0</v>
      </c>
      <c r="AK125" s="222">
        <v>0</v>
      </c>
      <c r="AL125" s="222">
        <v>0</v>
      </c>
      <c r="AM125" s="222" t="s">
        <v>181</v>
      </c>
      <c r="AN125" s="222" t="s">
        <v>181</v>
      </c>
      <c r="AO125" s="222" t="s">
        <v>181</v>
      </c>
      <c r="AP125" s="222" t="s">
        <v>181</v>
      </c>
      <c r="AQ125" s="222" t="s">
        <v>181</v>
      </c>
      <c r="AR125" s="222" t="s">
        <v>181</v>
      </c>
      <c r="AS125" s="222" t="s">
        <v>181</v>
      </c>
      <c r="AT125" s="222" t="s">
        <v>181</v>
      </c>
      <c r="AU125" s="222" t="s">
        <v>181</v>
      </c>
      <c r="AV125" s="222">
        <v>10</v>
      </c>
      <c r="AW125" s="247" t="s">
        <v>1287</v>
      </c>
    </row>
    <row r="126" ht="17.5" spans="1:49">
      <c r="A126" s="31">
        <f>A118</f>
        <v>608</v>
      </c>
      <c r="B126" s="40" t="s">
        <v>314</v>
      </c>
      <c r="C126" s="31" t="s">
        <v>315</v>
      </c>
      <c r="D126" s="41" t="s">
        <v>109</v>
      </c>
      <c r="E126" s="42" t="s">
        <v>316</v>
      </c>
      <c r="F126" s="42" t="s">
        <v>317</v>
      </c>
      <c r="G126" s="19"/>
      <c r="H126" s="195">
        <v>1</v>
      </c>
      <c r="I126" s="195">
        <f t="shared" si="25"/>
        <v>4</v>
      </c>
      <c r="J126" s="195">
        <v>1</v>
      </c>
      <c r="K126" s="195">
        <v>1</v>
      </c>
      <c r="L126" s="195">
        <v>0</v>
      </c>
      <c r="M126" s="195">
        <v>0</v>
      </c>
      <c r="N126" s="195">
        <v>0</v>
      </c>
      <c r="O126" s="195">
        <v>1</v>
      </c>
      <c r="P126" s="308">
        <f t="shared" si="24"/>
        <v>1031</v>
      </c>
      <c r="Q126" s="234">
        <v>1</v>
      </c>
      <c r="R126" s="234">
        <v>100</v>
      </c>
      <c r="S126" s="234">
        <v>1</v>
      </c>
      <c r="T126" s="234">
        <v>50</v>
      </c>
      <c r="U126" s="234">
        <v>1</v>
      </c>
      <c r="V126" s="318">
        <v>50</v>
      </c>
      <c r="W126" s="223">
        <v>1</v>
      </c>
      <c r="X126" s="223">
        <v>50</v>
      </c>
      <c r="Y126" s="223">
        <v>0.9</v>
      </c>
      <c r="Z126" s="234">
        <v>100</v>
      </c>
      <c r="AA126" s="223">
        <v>105</v>
      </c>
      <c r="AB126" s="223">
        <v>100</v>
      </c>
      <c r="AC126" s="223">
        <v>105</v>
      </c>
      <c r="AD126" s="223">
        <v>108</v>
      </c>
      <c r="AE126" s="223">
        <v>96</v>
      </c>
      <c r="AF126" s="223">
        <v>92</v>
      </c>
      <c r="AG126" s="223">
        <v>0</v>
      </c>
      <c r="AH126" s="223">
        <v>0</v>
      </c>
      <c r="AI126" s="223">
        <v>43.6</v>
      </c>
      <c r="AJ126" s="223">
        <v>0</v>
      </c>
      <c r="AK126" s="223">
        <v>0</v>
      </c>
      <c r="AL126" s="223">
        <v>0</v>
      </c>
      <c r="AM126" s="223">
        <v>10</v>
      </c>
      <c r="AN126" s="223">
        <v>0</v>
      </c>
      <c r="AO126" s="223">
        <v>0</v>
      </c>
      <c r="AP126" s="223">
        <v>0</v>
      </c>
      <c r="AQ126" s="223">
        <v>0</v>
      </c>
      <c r="AR126" s="223">
        <v>0</v>
      </c>
      <c r="AS126" s="223">
        <v>0</v>
      </c>
      <c r="AT126" s="223">
        <v>0</v>
      </c>
      <c r="AU126" s="223">
        <v>2</v>
      </c>
      <c r="AV126" s="223">
        <v>10</v>
      </c>
      <c r="AW126" s="223">
        <v>48.45</v>
      </c>
    </row>
    <row r="127" ht="17.5" spans="1:49">
      <c r="A127" s="135">
        <f>A126</f>
        <v>608</v>
      </c>
      <c r="B127" s="136" t="s">
        <v>318</v>
      </c>
      <c r="C127" s="135" t="s">
        <v>319</v>
      </c>
      <c r="D127" s="137" t="s">
        <v>109</v>
      </c>
      <c r="E127" s="138"/>
      <c r="F127" s="138"/>
      <c r="G127" s="327"/>
      <c r="H127" s="327">
        <v>0</v>
      </c>
      <c r="I127" s="327">
        <f t="shared" si="25"/>
        <v>1</v>
      </c>
      <c r="J127" s="327">
        <v>0</v>
      </c>
      <c r="K127" s="327">
        <v>0</v>
      </c>
      <c r="L127" s="327">
        <v>0</v>
      </c>
      <c r="M127" s="327">
        <v>0</v>
      </c>
      <c r="N127" s="327">
        <v>0</v>
      </c>
      <c r="O127" s="327">
        <v>0</v>
      </c>
      <c r="P127" s="327">
        <f t="shared" si="24"/>
        <v>0</v>
      </c>
      <c r="Q127" s="327">
        <v>1</v>
      </c>
      <c r="R127" s="327">
        <v>100</v>
      </c>
      <c r="S127" s="327">
        <v>1</v>
      </c>
      <c r="T127" s="327">
        <v>50</v>
      </c>
      <c r="U127" s="327">
        <v>1</v>
      </c>
      <c r="V127" s="327">
        <v>50</v>
      </c>
      <c r="W127" s="327">
        <v>1</v>
      </c>
      <c r="X127" s="327">
        <v>50</v>
      </c>
      <c r="Y127" s="327">
        <v>0.9</v>
      </c>
      <c r="Z127" s="327">
        <v>100</v>
      </c>
      <c r="AA127" s="327">
        <v>105</v>
      </c>
      <c r="AB127" s="327">
        <v>100</v>
      </c>
      <c r="AC127" s="327">
        <v>104</v>
      </c>
      <c r="AD127" s="327">
        <v>112</v>
      </c>
      <c r="AE127" s="327">
        <v>95</v>
      </c>
      <c r="AF127" s="327">
        <v>90</v>
      </c>
      <c r="AG127" s="327">
        <v>0</v>
      </c>
      <c r="AH127" s="327">
        <v>0</v>
      </c>
      <c r="AI127" s="327">
        <v>44</v>
      </c>
      <c r="AJ127" s="327">
        <v>0</v>
      </c>
      <c r="AK127" s="327">
        <v>0</v>
      </c>
      <c r="AL127" s="327">
        <v>0</v>
      </c>
      <c r="AM127" s="327">
        <v>10</v>
      </c>
      <c r="AN127" s="327">
        <v>0</v>
      </c>
      <c r="AO127" s="327">
        <v>0</v>
      </c>
      <c r="AP127" s="327">
        <v>0</v>
      </c>
      <c r="AQ127" s="327">
        <v>0</v>
      </c>
      <c r="AR127" s="327">
        <v>0</v>
      </c>
      <c r="AS127" s="327">
        <v>0</v>
      </c>
      <c r="AT127" s="327">
        <v>0</v>
      </c>
      <c r="AU127" s="327">
        <v>2</v>
      </c>
      <c r="AV127" s="327">
        <v>1</v>
      </c>
      <c r="AW127" s="327">
        <v>43.6</v>
      </c>
    </row>
    <row r="128" ht="17.5" spans="1:49">
      <c r="A128" s="48"/>
      <c r="B128" s="40"/>
      <c r="C128" s="31"/>
      <c r="D128" s="41"/>
      <c r="E128" s="42"/>
      <c r="F128" s="42"/>
      <c r="G128" s="19"/>
      <c r="H128" s="195"/>
      <c r="I128" s="195"/>
      <c r="J128" s="195"/>
      <c r="K128" s="195"/>
      <c r="L128" s="195"/>
      <c r="M128" s="195"/>
      <c r="N128" s="195"/>
      <c r="O128" s="195"/>
      <c r="P128" s="308">
        <f t="shared" si="24"/>
        <v>0</v>
      </c>
      <c r="Q128" s="234"/>
      <c r="R128" s="234"/>
      <c r="S128" s="234"/>
      <c r="T128" s="234"/>
      <c r="U128" s="234"/>
      <c r="V128" s="318"/>
      <c r="W128" s="223"/>
      <c r="X128" s="223"/>
      <c r="Y128" s="223"/>
      <c r="Z128" s="234"/>
      <c r="AA128" s="223"/>
      <c r="AB128" s="223"/>
      <c r="AC128" s="223"/>
      <c r="AD128" s="223"/>
      <c r="AE128" s="223"/>
      <c r="AF128" s="223"/>
      <c r="AG128" s="223"/>
      <c r="AH128" s="223"/>
      <c r="AI128" s="223"/>
      <c r="AJ128" s="223"/>
      <c r="AK128" s="223"/>
      <c r="AL128" s="223"/>
      <c r="AM128" s="223"/>
      <c r="AN128" s="223"/>
      <c r="AO128" s="223"/>
      <c r="AP128" s="223"/>
      <c r="AQ128" s="223"/>
      <c r="AR128" s="223"/>
      <c r="AS128" s="223"/>
      <c r="AT128" s="223"/>
      <c r="AU128" s="223"/>
      <c r="AV128" s="223"/>
      <c r="AW128" s="223"/>
    </row>
    <row r="129" customFormat="1" ht="17.5" spans="1:49">
      <c r="A129" s="48">
        <f>A127</f>
        <v>608</v>
      </c>
      <c r="B129" s="40"/>
      <c r="C129" s="31" t="s">
        <v>322</v>
      </c>
      <c r="D129" s="41" t="s">
        <v>109</v>
      </c>
      <c r="E129" t="s">
        <v>320</v>
      </c>
      <c r="F129" s="42" t="s">
        <v>321</v>
      </c>
      <c r="G129" s="19"/>
      <c r="H129" s="195">
        <v>1</v>
      </c>
      <c r="I129" s="195">
        <f t="shared" si="25"/>
        <v>4</v>
      </c>
      <c r="J129" s="195">
        <v>1</v>
      </c>
      <c r="K129" s="195">
        <v>1</v>
      </c>
      <c r="L129" s="195">
        <v>0</v>
      </c>
      <c r="M129" s="195">
        <v>0</v>
      </c>
      <c r="N129" s="195">
        <v>0</v>
      </c>
      <c r="O129" s="195">
        <v>0</v>
      </c>
      <c r="P129" s="308">
        <f t="shared" si="24"/>
        <v>7</v>
      </c>
      <c r="Q129" s="234">
        <v>1</v>
      </c>
      <c r="R129" s="234">
        <v>100</v>
      </c>
      <c r="S129" s="234">
        <v>1</v>
      </c>
      <c r="T129" s="234">
        <v>50</v>
      </c>
      <c r="U129" s="234">
        <v>1</v>
      </c>
      <c r="V129" s="318" t="s">
        <v>1197</v>
      </c>
      <c r="W129" s="223">
        <v>1</v>
      </c>
      <c r="X129" s="223">
        <v>50</v>
      </c>
      <c r="Y129" s="223">
        <v>0.9</v>
      </c>
      <c r="Z129" s="234">
        <v>100</v>
      </c>
      <c r="AA129" s="223">
        <v>0</v>
      </c>
      <c r="AB129" s="223">
        <v>0</v>
      </c>
      <c r="AC129" s="223">
        <v>103</v>
      </c>
      <c r="AD129" s="223">
        <v>107</v>
      </c>
      <c r="AE129" s="223">
        <v>97</v>
      </c>
      <c r="AF129" s="223">
        <v>93</v>
      </c>
      <c r="AG129" s="223">
        <v>0</v>
      </c>
      <c r="AH129" s="223">
        <v>0</v>
      </c>
      <c r="AI129" s="223">
        <v>43.6</v>
      </c>
      <c r="AJ129" s="223">
        <v>0</v>
      </c>
      <c r="AK129" s="223">
        <v>0</v>
      </c>
      <c r="AL129" s="223">
        <v>0</v>
      </c>
      <c r="AM129" s="223">
        <v>10</v>
      </c>
      <c r="AN129" s="223">
        <v>0</v>
      </c>
      <c r="AO129" s="223">
        <v>0</v>
      </c>
      <c r="AP129" s="223">
        <v>0</v>
      </c>
      <c r="AQ129" s="223">
        <v>0</v>
      </c>
      <c r="AR129" s="223">
        <v>0</v>
      </c>
      <c r="AS129" s="223">
        <v>0</v>
      </c>
      <c r="AT129" s="223">
        <v>0</v>
      </c>
      <c r="AU129" s="223">
        <v>2</v>
      </c>
      <c r="AV129" s="223">
        <v>10</v>
      </c>
      <c r="AW129" s="223">
        <v>43.6</v>
      </c>
    </row>
    <row r="130" customFormat="1" ht="17.5" spans="1:49">
      <c r="A130" s="48"/>
      <c r="B130" s="40"/>
      <c r="C130" s="31"/>
      <c r="D130" s="41"/>
      <c r="E130" s="42"/>
      <c r="F130" s="42"/>
      <c r="G130" s="19"/>
      <c r="H130" s="195"/>
      <c r="I130" s="195"/>
      <c r="J130" s="195"/>
      <c r="K130" s="195"/>
      <c r="L130" s="195"/>
      <c r="M130" s="195"/>
      <c r="N130" s="195"/>
      <c r="O130" s="195"/>
      <c r="P130" s="308">
        <f t="shared" si="24"/>
        <v>0</v>
      </c>
      <c r="Q130" s="234"/>
      <c r="R130" s="234"/>
      <c r="S130" s="234"/>
      <c r="T130" s="234"/>
      <c r="U130" s="234"/>
      <c r="V130" s="318"/>
      <c r="W130" s="223"/>
      <c r="X130" s="223"/>
      <c r="Y130" s="223"/>
      <c r="Z130" s="234"/>
      <c r="AA130" s="223"/>
      <c r="AB130" s="223"/>
      <c r="AC130" s="223"/>
      <c r="AD130" s="223"/>
      <c r="AE130" s="223"/>
      <c r="AF130" s="223"/>
      <c r="AG130" s="223"/>
      <c r="AH130" s="223"/>
      <c r="AI130" s="223"/>
      <c r="AJ130" s="223"/>
      <c r="AK130" s="223"/>
      <c r="AL130" s="223"/>
      <c r="AM130" s="223"/>
      <c r="AN130" s="223"/>
      <c r="AO130" s="223"/>
      <c r="AP130" s="223"/>
      <c r="AQ130" s="223"/>
      <c r="AR130" s="223"/>
      <c r="AS130" s="223"/>
      <c r="AT130" s="223"/>
      <c r="AU130" s="223"/>
      <c r="AV130" s="223"/>
      <c r="AW130" s="223"/>
    </row>
    <row r="131" customFormat="1" ht="17.5" spans="1:49">
      <c r="A131" s="48">
        <f>A129</f>
        <v>608</v>
      </c>
      <c r="B131" s="40"/>
      <c r="C131" s="31" t="s">
        <v>322</v>
      </c>
      <c r="D131" s="41" t="s">
        <v>120</v>
      </c>
      <c r="E131" t="s">
        <v>323</v>
      </c>
      <c r="F131" s="42" t="s">
        <v>324</v>
      </c>
      <c r="G131" s="19"/>
      <c r="H131" s="195">
        <v>1</v>
      </c>
      <c r="I131" s="195">
        <f>J131+K131*2+L131*4+1</f>
        <v>4</v>
      </c>
      <c r="J131" s="195">
        <v>1</v>
      </c>
      <c r="K131" s="195">
        <v>1</v>
      </c>
      <c r="L131" s="195">
        <v>0</v>
      </c>
      <c r="M131" s="195">
        <v>0</v>
      </c>
      <c r="N131" s="195">
        <v>0</v>
      </c>
      <c r="O131" s="195">
        <v>0</v>
      </c>
      <c r="P131" s="308">
        <f t="shared" si="24"/>
        <v>7</v>
      </c>
      <c r="Q131" s="234">
        <v>1</v>
      </c>
      <c r="R131" s="234">
        <v>100</v>
      </c>
      <c r="S131" s="234">
        <v>1</v>
      </c>
      <c r="T131" s="234">
        <v>50</v>
      </c>
      <c r="U131" s="234">
        <v>1</v>
      </c>
      <c r="V131" s="318" t="s">
        <v>1197</v>
      </c>
      <c r="W131" s="223">
        <v>1</v>
      </c>
      <c r="X131" s="223">
        <v>50</v>
      </c>
      <c r="Y131" s="223">
        <v>0.9</v>
      </c>
      <c r="Z131" s="234">
        <v>100</v>
      </c>
      <c r="AA131" s="223">
        <v>0</v>
      </c>
      <c r="AB131" s="223">
        <v>0</v>
      </c>
      <c r="AC131" s="223">
        <v>103</v>
      </c>
      <c r="AD131" s="223">
        <v>107</v>
      </c>
      <c r="AE131" s="223">
        <v>97</v>
      </c>
      <c r="AF131" s="223">
        <v>93</v>
      </c>
      <c r="AG131" s="223">
        <v>0</v>
      </c>
      <c r="AH131" s="223">
        <v>0</v>
      </c>
      <c r="AI131" s="223">
        <v>43.6</v>
      </c>
      <c r="AJ131" s="223">
        <v>0</v>
      </c>
      <c r="AK131" s="223">
        <v>0</v>
      </c>
      <c r="AL131" s="223">
        <v>0</v>
      </c>
      <c r="AM131" s="223">
        <v>10</v>
      </c>
      <c r="AN131" s="223">
        <v>0</v>
      </c>
      <c r="AO131" s="223">
        <v>0</v>
      </c>
      <c r="AP131" s="223">
        <v>0</v>
      </c>
      <c r="AQ131" s="223">
        <v>0</v>
      </c>
      <c r="AR131" s="223">
        <v>0</v>
      </c>
      <c r="AS131" s="223">
        <v>0</v>
      </c>
      <c r="AT131" s="223">
        <v>0</v>
      </c>
      <c r="AU131" s="223">
        <v>2</v>
      </c>
      <c r="AV131" s="223">
        <v>10</v>
      </c>
      <c r="AW131" s="223">
        <v>43.6</v>
      </c>
    </row>
    <row r="132" customFormat="1" ht="17.5" spans="1:49">
      <c r="A132" s="48">
        <f>A131</f>
        <v>608</v>
      </c>
      <c r="B132" s="40" t="s">
        <v>325</v>
      </c>
      <c r="C132" s="31"/>
      <c r="D132" s="41"/>
      <c r="E132" s="42"/>
      <c r="F132" s="42"/>
      <c r="G132" s="19"/>
      <c r="H132" s="195"/>
      <c r="I132" s="195"/>
      <c r="J132" s="195"/>
      <c r="K132" s="195"/>
      <c r="L132" s="195"/>
      <c r="M132" s="195"/>
      <c r="N132" s="195"/>
      <c r="O132" s="195"/>
      <c r="P132" s="308">
        <f t="shared" si="24"/>
        <v>0</v>
      </c>
      <c r="Q132" s="234"/>
      <c r="R132" s="234"/>
      <c r="S132" s="234"/>
      <c r="T132" s="234"/>
      <c r="U132" s="234"/>
      <c r="V132" s="318"/>
      <c r="W132" s="223"/>
      <c r="X132" s="223"/>
      <c r="Y132" s="223"/>
      <c r="Z132" s="234"/>
      <c r="AA132" s="223"/>
      <c r="AB132" s="223"/>
      <c r="AC132" s="223"/>
      <c r="AD132" s="223"/>
      <c r="AE132" s="223"/>
      <c r="AF132" s="223"/>
      <c r="AG132" s="223"/>
      <c r="AH132" s="223"/>
      <c r="AI132" s="223"/>
      <c r="AJ132" s="223"/>
      <c r="AK132" s="223"/>
      <c r="AL132" s="223"/>
      <c r="AM132" s="223"/>
      <c r="AN132" s="223"/>
      <c r="AO132" s="223"/>
      <c r="AP132" s="223"/>
      <c r="AQ132" s="223"/>
      <c r="AR132" s="223"/>
      <c r="AS132" s="223"/>
      <c r="AT132" s="223"/>
      <c r="AU132" s="223"/>
      <c r="AV132" s="223"/>
      <c r="AW132" s="223"/>
    </row>
    <row r="133" s="13" customFormat="1" ht="17.5" spans="1:49">
      <c r="A133" s="127"/>
      <c r="B133" s="128"/>
      <c r="C133" s="127"/>
      <c r="D133" s="129"/>
      <c r="E133" s="130"/>
      <c r="F133" s="130"/>
      <c r="H133" s="326">
        <v>0</v>
      </c>
      <c r="I133" s="326"/>
      <c r="J133" s="326">
        <v>0</v>
      </c>
      <c r="K133" s="326">
        <v>0</v>
      </c>
      <c r="L133" s="326">
        <v>0</v>
      </c>
      <c r="M133" s="326">
        <v>0</v>
      </c>
      <c r="N133" s="326">
        <v>0</v>
      </c>
      <c r="O133" s="326">
        <v>0</v>
      </c>
      <c r="P133" s="256">
        <f t="shared" si="24"/>
        <v>0</v>
      </c>
      <c r="Q133" s="256">
        <v>1</v>
      </c>
      <c r="R133" s="256">
        <v>100</v>
      </c>
      <c r="S133" s="256">
        <v>1</v>
      </c>
      <c r="T133" s="256">
        <v>50</v>
      </c>
      <c r="U133" s="256">
        <v>1</v>
      </c>
      <c r="V133" s="332">
        <v>50</v>
      </c>
      <c r="W133" s="169">
        <v>1</v>
      </c>
      <c r="X133" s="169">
        <v>50</v>
      </c>
      <c r="Y133" s="169">
        <v>0.9</v>
      </c>
      <c r="Z133" s="256">
        <v>100</v>
      </c>
      <c r="AA133" s="169">
        <v>105</v>
      </c>
      <c r="AB133" s="169">
        <v>100</v>
      </c>
      <c r="AC133" s="169">
        <v>104</v>
      </c>
      <c r="AD133" s="169">
        <v>107</v>
      </c>
      <c r="AE133" s="169">
        <v>96</v>
      </c>
      <c r="AF133" s="169">
        <v>93</v>
      </c>
      <c r="AG133" s="169">
        <v>0</v>
      </c>
      <c r="AH133" s="169">
        <v>0</v>
      </c>
      <c r="AI133" s="169">
        <v>44</v>
      </c>
      <c r="AJ133" s="169">
        <v>0</v>
      </c>
      <c r="AK133" s="169">
        <v>0</v>
      </c>
      <c r="AL133" s="169">
        <v>0</v>
      </c>
      <c r="AM133" s="169">
        <v>10</v>
      </c>
      <c r="AN133" s="169">
        <v>0</v>
      </c>
      <c r="AO133" s="169">
        <v>0</v>
      </c>
      <c r="AP133" s="169">
        <v>0</v>
      </c>
      <c r="AQ133" s="169">
        <v>0</v>
      </c>
      <c r="AR133" s="169">
        <v>0</v>
      </c>
      <c r="AS133" s="169">
        <v>0</v>
      </c>
      <c r="AT133" s="169">
        <v>0</v>
      </c>
      <c r="AU133" s="169">
        <v>2</v>
      </c>
      <c r="AV133" s="169">
        <v>1</v>
      </c>
      <c r="AW133" s="169">
        <v>43.6</v>
      </c>
    </row>
    <row r="134" ht="17.5" spans="1:49">
      <c r="A134" s="31">
        <f t="shared" ref="A134:A138" si="26">A132</f>
        <v>608</v>
      </c>
      <c r="B134" s="40" t="s">
        <v>327</v>
      </c>
      <c r="C134" s="31" t="s">
        <v>328</v>
      </c>
      <c r="D134" s="41" t="s">
        <v>109</v>
      </c>
      <c r="E134" s="42" t="s">
        <v>326</v>
      </c>
      <c r="F134" s="42" t="s">
        <v>329</v>
      </c>
      <c r="G134" s="19"/>
      <c r="H134" s="195">
        <v>0</v>
      </c>
      <c r="I134" s="195">
        <f>J134+K134*2+L134*4+1</f>
        <v>1</v>
      </c>
      <c r="J134" s="195">
        <v>0</v>
      </c>
      <c r="K134" s="195">
        <v>0</v>
      </c>
      <c r="L134" s="195">
        <v>0</v>
      </c>
      <c r="M134" s="195">
        <v>0</v>
      </c>
      <c r="N134" s="195">
        <v>0</v>
      </c>
      <c r="O134" s="195">
        <v>0</v>
      </c>
      <c r="P134" s="308">
        <f t="shared" si="24"/>
        <v>0</v>
      </c>
      <c r="Q134" s="234">
        <v>1</v>
      </c>
      <c r="R134" s="234">
        <v>100</v>
      </c>
      <c r="S134" s="234">
        <v>1</v>
      </c>
      <c r="T134" s="234">
        <v>50</v>
      </c>
      <c r="U134" s="234">
        <v>1</v>
      </c>
      <c r="V134" s="318">
        <v>50</v>
      </c>
      <c r="W134" s="223">
        <v>1</v>
      </c>
      <c r="X134" s="223">
        <v>50</v>
      </c>
      <c r="Y134" s="223">
        <v>0.9</v>
      </c>
      <c r="Z134" s="234">
        <v>100</v>
      </c>
      <c r="AA134" s="223">
        <v>105</v>
      </c>
      <c r="AB134" s="223">
        <v>100</v>
      </c>
      <c r="AC134" s="223">
        <v>104</v>
      </c>
      <c r="AD134" s="223">
        <v>107</v>
      </c>
      <c r="AE134" s="223">
        <v>96</v>
      </c>
      <c r="AF134" s="223">
        <v>93</v>
      </c>
      <c r="AG134" s="223">
        <v>0</v>
      </c>
      <c r="AH134" s="223">
        <v>0</v>
      </c>
      <c r="AI134" s="223">
        <v>44</v>
      </c>
      <c r="AJ134" s="223">
        <v>0</v>
      </c>
      <c r="AK134" s="223">
        <v>0</v>
      </c>
      <c r="AL134" s="223">
        <v>0</v>
      </c>
      <c r="AM134" s="223">
        <v>10</v>
      </c>
      <c r="AN134" s="223">
        <v>0</v>
      </c>
      <c r="AO134" s="223">
        <v>0</v>
      </c>
      <c r="AP134" s="223">
        <v>0</v>
      </c>
      <c r="AQ134" s="223">
        <v>0</v>
      </c>
      <c r="AR134" s="223">
        <v>0</v>
      </c>
      <c r="AS134" s="223">
        <v>0</v>
      </c>
      <c r="AT134" s="223">
        <v>0</v>
      </c>
      <c r="AU134" s="223">
        <v>2</v>
      </c>
      <c r="AV134" s="223">
        <v>1</v>
      </c>
      <c r="AW134" s="223">
        <v>43.6</v>
      </c>
    </row>
    <row r="135" s="2" customFormat="1" ht="17.5" spans="1:49">
      <c r="A135" s="34"/>
      <c r="B135" s="35"/>
      <c r="C135" s="34"/>
      <c r="D135" s="36"/>
      <c r="E135" s="37" t="s">
        <v>192</v>
      </c>
      <c r="F135" s="37"/>
      <c r="H135" s="148">
        <v>0</v>
      </c>
      <c r="I135" s="148">
        <f>J135+K135*2+L135*4+1</f>
        <v>1</v>
      </c>
      <c r="J135" s="148">
        <v>0</v>
      </c>
      <c r="K135" s="148">
        <v>0</v>
      </c>
      <c r="L135" s="148">
        <v>0</v>
      </c>
      <c r="M135" s="148">
        <v>0</v>
      </c>
      <c r="N135" s="148">
        <v>0</v>
      </c>
      <c r="O135" s="148">
        <v>0</v>
      </c>
      <c r="P135" s="309">
        <f t="shared" si="24"/>
        <v>0</v>
      </c>
      <c r="Q135" s="148">
        <v>1</v>
      </c>
      <c r="R135" s="148">
        <v>100</v>
      </c>
      <c r="S135" s="148">
        <v>1</v>
      </c>
      <c r="T135" s="148">
        <v>50</v>
      </c>
      <c r="U135" s="148">
        <v>1</v>
      </c>
      <c r="V135" s="233">
        <v>50</v>
      </c>
      <c r="W135" s="222">
        <v>1</v>
      </c>
      <c r="X135" s="222">
        <v>50</v>
      </c>
      <c r="Y135" s="222">
        <v>0.9</v>
      </c>
      <c r="Z135" s="148">
        <v>100</v>
      </c>
      <c r="AA135" s="222">
        <v>105</v>
      </c>
      <c r="AB135" s="222">
        <v>100</v>
      </c>
      <c r="AC135" s="222">
        <v>104</v>
      </c>
      <c r="AD135" s="222">
        <v>107</v>
      </c>
      <c r="AE135" s="222">
        <v>96</v>
      </c>
      <c r="AF135" s="222">
        <v>93</v>
      </c>
      <c r="AG135" s="222" t="s">
        <v>1285</v>
      </c>
      <c r="AH135" s="222" t="s">
        <v>1285</v>
      </c>
      <c r="AI135" s="222" t="s">
        <v>1286</v>
      </c>
      <c r="AJ135" s="222">
        <v>0</v>
      </c>
      <c r="AK135" s="222">
        <v>0</v>
      </c>
      <c r="AL135" s="222" t="s">
        <v>181</v>
      </c>
      <c r="AM135" s="222" t="s">
        <v>181</v>
      </c>
      <c r="AN135" s="222" t="s">
        <v>181</v>
      </c>
      <c r="AO135" s="222" t="s">
        <v>181</v>
      </c>
      <c r="AP135" s="222" t="s">
        <v>181</v>
      </c>
      <c r="AQ135" s="222" t="s">
        <v>181</v>
      </c>
      <c r="AR135" s="222" t="s">
        <v>181</v>
      </c>
      <c r="AS135" s="222" t="s">
        <v>181</v>
      </c>
      <c r="AT135" s="222" t="s">
        <v>181</v>
      </c>
      <c r="AU135" s="222" t="s">
        <v>181</v>
      </c>
      <c r="AV135" s="222">
        <v>1</v>
      </c>
      <c r="AW135" s="222" t="s">
        <v>1286</v>
      </c>
    </row>
    <row r="136" ht="17.5" spans="1:49">
      <c r="A136" s="31">
        <f t="shared" si="26"/>
        <v>608</v>
      </c>
      <c r="B136" s="40" t="s">
        <v>327</v>
      </c>
      <c r="C136" s="31" t="s">
        <v>328</v>
      </c>
      <c r="D136" s="41" t="s">
        <v>120</v>
      </c>
      <c r="E136" s="42" t="s">
        <v>334</v>
      </c>
      <c r="F136" s="42" t="s">
        <v>335</v>
      </c>
      <c r="G136" s="19"/>
      <c r="H136" s="195">
        <v>0</v>
      </c>
      <c r="I136" s="195">
        <f>J136+K136*2+L136*4+1</f>
        <v>1</v>
      </c>
      <c r="J136" s="195">
        <v>0</v>
      </c>
      <c r="K136" s="195">
        <v>0</v>
      </c>
      <c r="L136" s="195">
        <v>0</v>
      </c>
      <c r="M136" s="195">
        <v>0</v>
      </c>
      <c r="N136" s="195">
        <v>0</v>
      </c>
      <c r="O136" s="195">
        <v>0</v>
      </c>
      <c r="P136" s="308">
        <f t="shared" si="24"/>
        <v>0</v>
      </c>
      <c r="Q136" s="234">
        <v>1</v>
      </c>
      <c r="R136" s="234">
        <v>100</v>
      </c>
      <c r="S136" s="234">
        <v>1</v>
      </c>
      <c r="T136" s="234">
        <v>50</v>
      </c>
      <c r="U136" s="234">
        <v>1</v>
      </c>
      <c r="V136" s="318">
        <v>50</v>
      </c>
      <c r="W136" s="223">
        <v>1</v>
      </c>
      <c r="X136" s="223">
        <v>50</v>
      </c>
      <c r="Y136" s="223">
        <v>0.9</v>
      </c>
      <c r="Z136" s="234">
        <v>100</v>
      </c>
      <c r="AA136" s="223">
        <v>105</v>
      </c>
      <c r="AB136" s="223">
        <v>100</v>
      </c>
      <c r="AC136" s="223">
        <v>104</v>
      </c>
      <c r="AD136" s="223">
        <v>107</v>
      </c>
      <c r="AE136" s="223">
        <v>96</v>
      </c>
      <c r="AF136" s="223">
        <v>93</v>
      </c>
      <c r="AG136" s="223">
        <v>0</v>
      </c>
      <c r="AH136" s="223">
        <v>0</v>
      </c>
      <c r="AI136" s="223">
        <v>44</v>
      </c>
      <c r="AJ136" s="223">
        <v>0</v>
      </c>
      <c r="AK136" s="223">
        <v>0</v>
      </c>
      <c r="AL136" s="223">
        <v>0</v>
      </c>
      <c r="AM136" s="223">
        <v>10</v>
      </c>
      <c r="AN136" s="223">
        <v>0</v>
      </c>
      <c r="AO136" s="223">
        <v>0</v>
      </c>
      <c r="AP136" s="223">
        <v>0</v>
      </c>
      <c r="AQ136" s="223">
        <v>0</v>
      </c>
      <c r="AR136" s="223">
        <v>0</v>
      </c>
      <c r="AS136" s="223">
        <v>0</v>
      </c>
      <c r="AT136" s="223">
        <v>0</v>
      </c>
      <c r="AU136" s="223">
        <v>2</v>
      </c>
      <c r="AV136" s="223">
        <v>1</v>
      </c>
      <c r="AW136" s="223">
        <v>43.6</v>
      </c>
    </row>
    <row r="137" s="3" customFormat="1" ht="17.5" spans="1:49">
      <c r="A137" s="45"/>
      <c r="B137" s="35"/>
      <c r="C137" s="34"/>
      <c r="D137" s="36"/>
      <c r="E137" s="37"/>
      <c r="F137" s="175"/>
      <c r="G137" s="2"/>
      <c r="H137" s="148"/>
      <c r="I137" s="148"/>
      <c r="J137" s="148"/>
      <c r="K137" s="148"/>
      <c r="L137" s="148"/>
      <c r="M137" s="148"/>
      <c r="N137" s="148"/>
      <c r="O137" s="148"/>
      <c r="P137" s="302"/>
      <c r="Q137" s="148"/>
      <c r="R137" s="148"/>
      <c r="S137" s="148"/>
      <c r="T137" s="148"/>
      <c r="U137" s="148"/>
      <c r="V137" s="148"/>
      <c r="W137" s="222"/>
      <c r="X137" s="222"/>
      <c r="Y137" s="222"/>
      <c r="Z137" s="148"/>
      <c r="AA137" s="222"/>
      <c r="AB137" s="222"/>
      <c r="AC137" s="222"/>
      <c r="AD137" s="222"/>
      <c r="AE137" s="222"/>
      <c r="AF137" s="222"/>
      <c r="AG137" s="222"/>
      <c r="AH137" s="222"/>
      <c r="AI137" s="222"/>
      <c r="AJ137" s="222"/>
      <c r="AK137" s="222"/>
      <c r="AL137" s="222"/>
      <c r="AM137" s="222"/>
      <c r="AN137" s="222"/>
      <c r="AO137" s="222"/>
      <c r="AP137" s="222"/>
      <c r="AQ137" s="222"/>
      <c r="AR137" s="222"/>
      <c r="AS137" s="222"/>
      <c r="AT137" s="222"/>
      <c r="AU137" s="222"/>
      <c r="AV137" s="222"/>
      <c r="AW137" s="222"/>
    </row>
    <row r="138" customFormat="1" ht="17.5" spans="1:49">
      <c r="A138" s="48">
        <f t="shared" si="26"/>
        <v>608</v>
      </c>
      <c r="B138" s="113"/>
      <c r="C138" s="31" t="s">
        <v>328</v>
      </c>
      <c r="D138" s="41" t="s">
        <v>126</v>
      </c>
      <c r="E138" s="42" t="s">
        <v>336</v>
      </c>
      <c r="F138" s="42" t="s">
        <v>337</v>
      </c>
      <c r="G138" s="19"/>
      <c r="H138" s="143"/>
      <c r="I138" s="143"/>
      <c r="J138" s="143"/>
      <c r="K138" s="143"/>
      <c r="L138" s="143"/>
      <c r="M138" s="143"/>
      <c r="N138" s="143"/>
      <c r="O138" s="143"/>
      <c r="P138" s="308"/>
      <c r="Q138" s="234"/>
      <c r="R138" s="234"/>
      <c r="S138" s="234"/>
      <c r="T138" s="234"/>
      <c r="U138" s="234"/>
      <c r="V138" s="234"/>
      <c r="W138" s="223"/>
      <c r="X138" s="223"/>
      <c r="Y138" s="223"/>
      <c r="Z138" s="234"/>
      <c r="AA138" s="223"/>
      <c r="AB138" s="223"/>
      <c r="AC138" s="223"/>
      <c r="AD138" s="223"/>
      <c r="AE138" s="223"/>
      <c r="AF138" s="223"/>
      <c r="AG138" s="223"/>
      <c r="AH138" s="223"/>
      <c r="AI138" s="223"/>
      <c r="AJ138" s="223"/>
      <c r="AK138" s="223"/>
      <c r="AL138" s="223"/>
      <c r="AM138" s="223"/>
      <c r="AN138" s="223"/>
      <c r="AO138" s="223"/>
      <c r="AP138" s="223"/>
      <c r="AQ138" s="223"/>
      <c r="AR138" s="223"/>
      <c r="AS138" s="223"/>
      <c r="AT138" s="223"/>
      <c r="AU138" s="223"/>
      <c r="AV138" s="223"/>
      <c r="AW138" s="223"/>
    </row>
    <row r="139" s="2" customFormat="1" ht="17.5" spans="1:49">
      <c r="A139" s="49"/>
      <c r="B139" s="35"/>
      <c r="C139" s="49"/>
      <c r="D139" s="36"/>
      <c r="E139" s="37"/>
      <c r="F139" s="37" t="s">
        <v>339</v>
      </c>
      <c r="H139" s="334" t="s">
        <v>181</v>
      </c>
      <c r="I139" s="334" t="s">
        <v>181</v>
      </c>
      <c r="J139" s="334" t="s">
        <v>181</v>
      </c>
      <c r="K139" s="334" t="s">
        <v>181</v>
      </c>
      <c r="L139" s="334" t="s">
        <v>181</v>
      </c>
      <c r="M139" s="334" t="s">
        <v>181</v>
      </c>
      <c r="N139" s="334" t="s">
        <v>181</v>
      </c>
      <c r="O139" s="334" t="s">
        <v>181</v>
      </c>
      <c r="P139" s="309"/>
      <c r="Q139" s="302" t="s">
        <v>181</v>
      </c>
      <c r="R139" s="302" t="s">
        <v>181</v>
      </c>
      <c r="S139" s="302" t="s">
        <v>181</v>
      </c>
      <c r="T139" s="302" t="s">
        <v>181</v>
      </c>
      <c r="U139" s="302" t="s">
        <v>181</v>
      </c>
      <c r="V139" s="302" t="s">
        <v>181</v>
      </c>
      <c r="W139" s="302" t="s">
        <v>181</v>
      </c>
      <c r="X139" s="302" t="s">
        <v>181</v>
      </c>
      <c r="Y139" s="302" t="s">
        <v>181</v>
      </c>
      <c r="Z139" s="302" t="s">
        <v>181</v>
      </c>
      <c r="AA139" s="302" t="s">
        <v>181</v>
      </c>
      <c r="AB139" s="302" t="s">
        <v>181</v>
      </c>
      <c r="AC139" s="302" t="s">
        <v>181</v>
      </c>
      <c r="AD139" s="302" t="s">
        <v>181</v>
      </c>
      <c r="AE139" s="302" t="s">
        <v>181</v>
      </c>
      <c r="AF139" s="302" t="s">
        <v>181</v>
      </c>
      <c r="AG139" s="302" t="s">
        <v>181</v>
      </c>
      <c r="AH139" s="302" t="s">
        <v>181</v>
      </c>
      <c r="AI139" s="302" t="s">
        <v>181</v>
      </c>
      <c r="AJ139" s="302" t="s">
        <v>181</v>
      </c>
      <c r="AK139" s="302" t="s">
        <v>181</v>
      </c>
      <c r="AL139" s="302" t="s">
        <v>181</v>
      </c>
      <c r="AM139" s="302" t="s">
        <v>181</v>
      </c>
      <c r="AN139" s="302" t="s">
        <v>181</v>
      </c>
      <c r="AO139" s="302" t="s">
        <v>181</v>
      </c>
      <c r="AP139" s="302" t="s">
        <v>181</v>
      </c>
      <c r="AQ139" s="302" t="s">
        <v>181</v>
      </c>
      <c r="AR139" s="302" t="s">
        <v>181</v>
      </c>
      <c r="AS139" s="302" t="s">
        <v>181</v>
      </c>
      <c r="AT139" s="302" t="s">
        <v>181</v>
      </c>
      <c r="AU139" s="302" t="s">
        <v>181</v>
      </c>
      <c r="AV139" s="302" t="s">
        <v>181</v>
      </c>
      <c r="AW139" s="302" t="s">
        <v>181</v>
      </c>
    </row>
    <row r="140" ht="17.5" spans="1:49">
      <c r="A140" s="31">
        <f>A136</f>
        <v>608</v>
      </c>
      <c r="B140" s="40" t="s">
        <v>343</v>
      </c>
      <c r="C140" s="31" t="s">
        <v>338</v>
      </c>
      <c r="D140" s="41" t="s">
        <v>109</v>
      </c>
      <c r="E140" s="42" t="s">
        <v>344</v>
      </c>
      <c r="F140" s="42" t="s">
        <v>339</v>
      </c>
      <c r="G140" s="19"/>
      <c r="H140" s="143">
        <v>0</v>
      </c>
      <c r="I140" s="143">
        <f t="shared" ref="I140:I143" si="27">J140+K140*2+L140*4+1</f>
        <v>1</v>
      </c>
      <c r="J140" s="143">
        <v>0</v>
      </c>
      <c r="K140" s="143">
        <v>0</v>
      </c>
      <c r="L140" s="143">
        <v>0</v>
      </c>
      <c r="M140" s="143">
        <v>0</v>
      </c>
      <c r="N140" s="143">
        <v>0</v>
      </c>
      <c r="O140" s="143">
        <v>0</v>
      </c>
      <c r="P140" s="308">
        <f>H140+J140*2+K140*4+L140*8+M140*256+N140*512+O140*1024</f>
        <v>0</v>
      </c>
      <c r="Q140" s="234">
        <v>1</v>
      </c>
      <c r="R140" s="234">
        <v>100</v>
      </c>
      <c r="S140" s="234">
        <v>1</v>
      </c>
      <c r="T140" s="234">
        <v>50</v>
      </c>
      <c r="U140" s="234">
        <v>1</v>
      </c>
      <c r="V140" s="234">
        <v>50</v>
      </c>
      <c r="W140" s="223">
        <v>1</v>
      </c>
      <c r="X140" s="223">
        <v>50</v>
      </c>
      <c r="Y140" s="223">
        <v>0.9</v>
      </c>
      <c r="Z140" s="234">
        <v>100</v>
      </c>
      <c r="AA140" s="223">
        <v>105</v>
      </c>
      <c r="AB140" s="223">
        <v>100</v>
      </c>
      <c r="AC140" s="223">
        <v>104</v>
      </c>
      <c r="AD140" s="223">
        <v>112</v>
      </c>
      <c r="AE140" s="223">
        <v>95</v>
      </c>
      <c r="AF140" s="223">
        <v>90</v>
      </c>
      <c r="AG140" s="223">
        <v>0</v>
      </c>
      <c r="AH140" s="223">
        <v>0</v>
      </c>
      <c r="AI140" s="223">
        <v>44</v>
      </c>
      <c r="AJ140" s="223">
        <v>0</v>
      </c>
      <c r="AK140" s="223">
        <v>0</v>
      </c>
      <c r="AL140" s="223">
        <v>0</v>
      </c>
      <c r="AM140" s="223">
        <v>10</v>
      </c>
      <c r="AN140" s="223">
        <v>0</v>
      </c>
      <c r="AO140" s="223">
        <v>0</v>
      </c>
      <c r="AP140" s="223">
        <v>0</v>
      </c>
      <c r="AQ140" s="223">
        <v>0</v>
      </c>
      <c r="AR140" s="223">
        <v>0</v>
      </c>
      <c r="AS140" s="223">
        <v>0</v>
      </c>
      <c r="AT140" s="223">
        <v>0</v>
      </c>
      <c r="AU140" s="223">
        <v>2</v>
      </c>
      <c r="AV140" s="223">
        <v>1</v>
      </c>
      <c r="AW140" s="223">
        <v>43.6</v>
      </c>
    </row>
    <row r="141" s="2" customFormat="1" ht="17.5" spans="1:49">
      <c r="A141" s="35"/>
      <c r="B141" s="176"/>
      <c r="C141" s="176"/>
      <c r="D141" s="35"/>
      <c r="E141" s="176" t="s">
        <v>181</v>
      </c>
      <c r="F141" s="179" t="s">
        <v>181</v>
      </c>
      <c r="H141" s="148" t="s">
        <v>181</v>
      </c>
      <c r="I141" s="148" t="s">
        <v>181</v>
      </c>
      <c r="J141" s="148" t="s">
        <v>181</v>
      </c>
      <c r="K141" s="148" t="s">
        <v>181</v>
      </c>
      <c r="L141" s="148" t="s">
        <v>181</v>
      </c>
      <c r="M141" s="148" t="s">
        <v>181</v>
      </c>
      <c r="N141" s="148" t="s">
        <v>181</v>
      </c>
      <c r="O141" s="148" t="s">
        <v>181</v>
      </c>
      <c r="P141" s="309"/>
      <c r="Q141" s="148" t="s">
        <v>181</v>
      </c>
      <c r="R141" s="148" t="s">
        <v>181</v>
      </c>
      <c r="S141" s="148" t="s">
        <v>181</v>
      </c>
      <c r="T141" s="148" t="s">
        <v>181</v>
      </c>
      <c r="U141" s="148" t="s">
        <v>181</v>
      </c>
      <c r="V141" s="317" t="s">
        <v>181</v>
      </c>
      <c r="W141" s="222" t="s">
        <v>181</v>
      </c>
      <c r="X141" s="222" t="s">
        <v>181</v>
      </c>
      <c r="Y141" s="222" t="s">
        <v>181</v>
      </c>
      <c r="Z141" s="148" t="s">
        <v>181</v>
      </c>
      <c r="AA141" s="222" t="s">
        <v>181</v>
      </c>
      <c r="AB141" s="222" t="s">
        <v>181</v>
      </c>
      <c r="AC141" s="222" t="s">
        <v>181</v>
      </c>
      <c r="AD141" s="222" t="s">
        <v>181</v>
      </c>
      <c r="AE141" s="222" t="s">
        <v>181</v>
      </c>
      <c r="AF141" s="222" t="s">
        <v>181</v>
      </c>
      <c r="AG141" s="222" t="s">
        <v>181</v>
      </c>
      <c r="AH141" s="222" t="s">
        <v>181</v>
      </c>
      <c r="AI141" s="222" t="s">
        <v>181</v>
      </c>
      <c r="AJ141" s="222" t="s">
        <v>181</v>
      </c>
      <c r="AK141" s="222" t="s">
        <v>181</v>
      </c>
      <c r="AL141" s="222" t="s">
        <v>181</v>
      </c>
      <c r="AM141" s="222" t="s">
        <v>181</v>
      </c>
      <c r="AN141" s="222" t="s">
        <v>181</v>
      </c>
      <c r="AO141" s="222" t="s">
        <v>181</v>
      </c>
      <c r="AP141" s="222" t="s">
        <v>181</v>
      </c>
      <c r="AQ141" s="222" t="s">
        <v>181</v>
      </c>
      <c r="AR141" s="222" t="s">
        <v>181</v>
      </c>
      <c r="AS141" s="222" t="s">
        <v>181</v>
      </c>
      <c r="AT141" s="222" t="s">
        <v>181</v>
      </c>
      <c r="AU141" s="222" t="s">
        <v>181</v>
      </c>
      <c r="AV141" s="222" t="s">
        <v>181</v>
      </c>
      <c r="AW141" s="222" t="s">
        <v>181</v>
      </c>
    </row>
    <row r="142" ht="17.5" spans="1:49">
      <c r="A142" s="31">
        <f>A140</f>
        <v>608</v>
      </c>
      <c r="B142" s="40" t="s">
        <v>345</v>
      </c>
      <c r="C142" s="31" t="s">
        <v>346</v>
      </c>
      <c r="D142" s="41" t="s">
        <v>109</v>
      </c>
      <c r="E142" s="42" t="s">
        <v>347</v>
      </c>
      <c r="F142" s="42" t="s">
        <v>346</v>
      </c>
      <c r="G142" s="19"/>
      <c r="H142" s="195">
        <v>0</v>
      </c>
      <c r="I142" s="143">
        <f t="shared" si="27"/>
        <v>1</v>
      </c>
      <c r="J142" s="195">
        <v>0</v>
      </c>
      <c r="K142" s="195">
        <v>0</v>
      </c>
      <c r="L142" s="195">
        <v>0</v>
      </c>
      <c r="M142" s="195">
        <v>0</v>
      </c>
      <c r="N142" s="195">
        <v>0</v>
      </c>
      <c r="O142" s="195">
        <v>0</v>
      </c>
      <c r="P142" s="308">
        <f>H142+J142*2+K142*4+L142*8+M142*256+N142*512+O142*1024</f>
        <v>0</v>
      </c>
      <c r="Q142" s="234">
        <v>1</v>
      </c>
      <c r="R142" s="234">
        <v>100</v>
      </c>
      <c r="S142" s="234">
        <v>1</v>
      </c>
      <c r="T142" s="234">
        <v>50</v>
      </c>
      <c r="U142" s="234">
        <v>1</v>
      </c>
      <c r="V142" s="318">
        <v>50</v>
      </c>
      <c r="W142" s="223">
        <v>1</v>
      </c>
      <c r="X142" s="223">
        <v>50</v>
      </c>
      <c r="Y142" s="223">
        <v>0.9</v>
      </c>
      <c r="Z142" s="234">
        <v>100</v>
      </c>
      <c r="AA142" s="223">
        <v>105</v>
      </c>
      <c r="AB142" s="223">
        <v>100</v>
      </c>
      <c r="AC142" s="223">
        <v>104</v>
      </c>
      <c r="AD142" s="223">
        <v>112</v>
      </c>
      <c r="AE142" s="223">
        <v>95</v>
      </c>
      <c r="AF142" s="223">
        <v>90</v>
      </c>
      <c r="AG142" s="223">
        <v>0</v>
      </c>
      <c r="AH142" s="223">
        <v>0</v>
      </c>
      <c r="AI142" s="223">
        <v>44</v>
      </c>
      <c r="AJ142" s="223">
        <v>0</v>
      </c>
      <c r="AK142" s="223">
        <v>0</v>
      </c>
      <c r="AL142" s="223">
        <v>0</v>
      </c>
      <c r="AM142" s="223">
        <v>10</v>
      </c>
      <c r="AN142" s="223">
        <v>0</v>
      </c>
      <c r="AO142" s="223">
        <v>0</v>
      </c>
      <c r="AP142" s="223">
        <v>0</v>
      </c>
      <c r="AQ142" s="223">
        <v>0</v>
      </c>
      <c r="AR142" s="223">
        <v>0</v>
      </c>
      <c r="AS142" s="223">
        <v>0</v>
      </c>
      <c r="AT142" s="223">
        <v>0</v>
      </c>
      <c r="AU142" s="223">
        <v>2</v>
      </c>
      <c r="AV142" s="223">
        <v>1</v>
      </c>
      <c r="AW142" s="223">
        <v>43.6</v>
      </c>
    </row>
    <row r="143" s="6" customFormat="1" ht="17.5" spans="1:49">
      <c r="A143" s="62">
        <f>A142</f>
        <v>608</v>
      </c>
      <c r="B143" s="63" t="s">
        <v>345</v>
      </c>
      <c r="C143" s="177" t="s">
        <v>346</v>
      </c>
      <c r="D143" s="64" t="s">
        <v>120</v>
      </c>
      <c r="E143" s="65" t="s">
        <v>348</v>
      </c>
      <c r="F143" s="65" t="s">
        <v>349</v>
      </c>
      <c r="G143" s="335" t="s">
        <v>350</v>
      </c>
      <c r="H143" s="238">
        <v>0</v>
      </c>
      <c r="I143" s="238">
        <f t="shared" si="27"/>
        <v>1</v>
      </c>
      <c r="J143" s="238">
        <v>0</v>
      </c>
      <c r="K143" s="238">
        <v>0</v>
      </c>
      <c r="L143" s="238">
        <v>0</v>
      </c>
      <c r="M143" s="238">
        <v>0</v>
      </c>
      <c r="N143" s="238">
        <v>0</v>
      </c>
      <c r="O143" s="238">
        <v>0</v>
      </c>
      <c r="P143" s="313">
        <f>H143+J143*2+K143*4+L143*8+M143*256+N143*512+O143*1024</f>
        <v>0</v>
      </c>
      <c r="Q143" s="238">
        <v>1</v>
      </c>
      <c r="R143" s="238">
        <v>100</v>
      </c>
      <c r="S143" s="238">
        <v>1</v>
      </c>
      <c r="T143" s="238">
        <v>50</v>
      </c>
      <c r="U143" s="238">
        <v>1</v>
      </c>
      <c r="V143" s="336" t="s">
        <v>1197</v>
      </c>
      <c r="W143" s="225">
        <v>1</v>
      </c>
      <c r="X143" s="225">
        <v>50</v>
      </c>
      <c r="Y143" s="225">
        <v>0.9</v>
      </c>
      <c r="Z143" s="238">
        <v>100</v>
      </c>
      <c r="AA143" s="225">
        <v>105</v>
      </c>
      <c r="AB143" s="225">
        <v>100</v>
      </c>
      <c r="AC143" s="225">
        <v>104</v>
      </c>
      <c r="AD143" s="225">
        <v>112</v>
      </c>
      <c r="AE143" s="225">
        <v>95</v>
      </c>
      <c r="AF143" s="225">
        <v>90</v>
      </c>
      <c r="AG143" s="225">
        <v>0</v>
      </c>
      <c r="AH143" s="225">
        <v>0</v>
      </c>
      <c r="AI143" s="225">
        <v>44</v>
      </c>
      <c r="AJ143" s="225">
        <v>0</v>
      </c>
      <c r="AK143" s="225">
        <v>0</v>
      </c>
      <c r="AL143" s="225">
        <v>0</v>
      </c>
      <c r="AM143" s="225">
        <v>10</v>
      </c>
      <c r="AN143" s="225">
        <v>0</v>
      </c>
      <c r="AO143" s="225">
        <v>0</v>
      </c>
      <c r="AP143" s="225">
        <v>0</v>
      </c>
      <c r="AQ143" s="225">
        <v>0</v>
      </c>
      <c r="AR143" s="225">
        <v>0</v>
      </c>
      <c r="AS143" s="225">
        <v>0</v>
      </c>
      <c r="AT143" s="225">
        <v>0</v>
      </c>
      <c r="AU143" s="225">
        <v>2</v>
      </c>
      <c r="AV143" s="225">
        <v>1</v>
      </c>
      <c r="AW143" s="225">
        <v>43.6</v>
      </c>
    </row>
    <row r="144" s="2" customFormat="1" ht="17.5" spans="1:49">
      <c r="A144" s="35"/>
      <c r="B144" s="176"/>
      <c r="C144" s="176"/>
      <c r="D144" s="35"/>
      <c r="E144" s="176" t="s">
        <v>351</v>
      </c>
      <c r="F144" s="179" t="s">
        <v>181</v>
      </c>
      <c r="H144" s="148">
        <v>0</v>
      </c>
      <c r="I144" s="148">
        <v>0</v>
      </c>
      <c r="J144" s="148">
        <v>0</v>
      </c>
      <c r="K144" s="148">
        <v>0</v>
      </c>
      <c r="L144" s="148">
        <v>0</v>
      </c>
      <c r="M144" s="148">
        <v>0</v>
      </c>
      <c r="N144" s="148">
        <v>0</v>
      </c>
      <c r="O144" s="148">
        <v>0</v>
      </c>
      <c r="P144" s="309">
        <f>H144+J144*2+K144*4+L144*8+M144*256+N144*512+O144*1024</f>
        <v>0</v>
      </c>
      <c r="Q144" s="148" t="s">
        <v>181</v>
      </c>
      <c r="R144" s="148" t="s">
        <v>181</v>
      </c>
      <c r="S144" s="148" t="s">
        <v>181</v>
      </c>
      <c r="T144" s="148" t="s">
        <v>181</v>
      </c>
      <c r="U144" s="148" t="s">
        <v>181</v>
      </c>
      <c r="V144" s="317" t="s">
        <v>181</v>
      </c>
      <c r="W144" s="222" t="s">
        <v>181</v>
      </c>
      <c r="X144" s="222" t="s">
        <v>181</v>
      </c>
      <c r="Y144" s="222" t="s">
        <v>181</v>
      </c>
      <c r="Z144" s="148" t="s">
        <v>181</v>
      </c>
      <c r="AA144" s="222" t="s">
        <v>181</v>
      </c>
      <c r="AB144" s="222" t="s">
        <v>181</v>
      </c>
      <c r="AC144" s="222" t="s">
        <v>181</v>
      </c>
      <c r="AD144" s="222" t="s">
        <v>181</v>
      </c>
      <c r="AE144" s="222" t="s">
        <v>181</v>
      </c>
      <c r="AF144" s="222" t="s">
        <v>181</v>
      </c>
      <c r="AG144" s="222" t="s">
        <v>181</v>
      </c>
      <c r="AH144" s="222" t="s">
        <v>181</v>
      </c>
      <c r="AI144" s="222" t="s">
        <v>181</v>
      </c>
      <c r="AJ144" s="222" t="s">
        <v>181</v>
      </c>
      <c r="AK144" s="222" t="s">
        <v>181</v>
      </c>
      <c r="AL144" s="222" t="s">
        <v>181</v>
      </c>
      <c r="AM144" s="222" t="s">
        <v>181</v>
      </c>
      <c r="AN144" s="222" t="s">
        <v>181</v>
      </c>
      <c r="AO144" s="222" t="s">
        <v>181</v>
      </c>
      <c r="AP144" s="222" t="s">
        <v>181</v>
      </c>
      <c r="AQ144" s="222" t="s">
        <v>181</v>
      </c>
      <c r="AR144" s="222" t="s">
        <v>181</v>
      </c>
      <c r="AS144" s="222" t="s">
        <v>181</v>
      </c>
      <c r="AT144" s="222" t="s">
        <v>181</v>
      </c>
      <c r="AU144" s="222" t="s">
        <v>181</v>
      </c>
      <c r="AV144" s="222" t="s">
        <v>181</v>
      </c>
      <c r="AW144" s="222" t="s">
        <v>181</v>
      </c>
    </row>
    <row r="145" ht="17.5" spans="1:49">
      <c r="A145" s="31">
        <f>A142</f>
        <v>608</v>
      </c>
      <c r="B145" s="40" t="s">
        <v>353</v>
      </c>
      <c r="C145" s="31" t="s">
        <v>354</v>
      </c>
      <c r="D145" s="41" t="s">
        <v>109</v>
      </c>
      <c r="E145" s="42" t="s">
        <v>355</v>
      </c>
      <c r="F145" s="42" t="s">
        <v>354</v>
      </c>
      <c r="G145" s="19"/>
      <c r="H145" s="195">
        <v>0</v>
      </c>
      <c r="I145" s="195">
        <f>J145+K145*2+L145*4+1</f>
        <v>1</v>
      </c>
      <c r="J145" s="195">
        <v>0</v>
      </c>
      <c r="K145" s="195">
        <v>0</v>
      </c>
      <c r="L145" s="195">
        <v>0</v>
      </c>
      <c r="M145" s="195">
        <v>0</v>
      </c>
      <c r="N145" s="195">
        <v>0</v>
      </c>
      <c r="O145" s="195">
        <v>0</v>
      </c>
      <c r="P145" s="308">
        <f>H145+J145*2+K145*4+L145*8+M145*256+N145*512+O145*1024</f>
        <v>0</v>
      </c>
      <c r="Q145" s="234">
        <v>1</v>
      </c>
      <c r="R145" s="234">
        <v>100</v>
      </c>
      <c r="S145" s="234">
        <v>1</v>
      </c>
      <c r="T145" s="234">
        <v>50</v>
      </c>
      <c r="U145" s="234">
        <v>1</v>
      </c>
      <c r="V145" s="318">
        <v>50</v>
      </c>
      <c r="W145" s="223">
        <v>1</v>
      </c>
      <c r="X145" s="223">
        <v>50</v>
      </c>
      <c r="Y145" s="223">
        <v>0.9</v>
      </c>
      <c r="Z145" s="234">
        <v>100</v>
      </c>
      <c r="AA145" s="223">
        <v>105</v>
      </c>
      <c r="AB145" s="223">
        <v>100</v>
      </c>
      <c r="AC145" s="223">
        <v>104</v>
      </c>
      <c r="AD145" s="223">
        <v>112</v>
      </c>
      <c r="AE145" s="223">
        <v>95</v>
      </c>
      <c r="AF145" s="223">
        <v>90</v>
      </c>
      <c r="AG145" s="223">
        <v>0</v>
      </c>
      <c r="AH145" s="223">
        <v>0</v>
      </c>
      <c r="AI145" s="223">
        <v>44</v>
      </c>
      <c r="AJ145" s="223">
        <v>0</v>
      </c>
      <c r="AK145" s="223">
        <v>0</v>
      </c>
      <c r="AL145" s="223">
        <v>0</v>
      </c>
      <c r="AM145" s="223">
        <v>10</v>
      </c>
      <c r="AN145" s="223">
        <v>0</v>
      </c>
      <c r="AO145" s="223">
        <v>0</v>
      </c>
      <c r="AP145" s="223">
        <v>0</v>
      </c>
      <c r="AQ145" s="223">
        <v>0</v>
      </c>
      <c r="AR145" s="223">
        <v>0</v>
      </c>
      <c r="AS145" s="223">
        <v>0</v>
      </c>
      <c r="AT145" s="223">
        <v>0</v>
      </c>
      <c r="AU145" s="223">
        <v>2</v>
      </c>
      <c r="AV145" s="223">
        <v>1</v>
      </c>
      <c r="AW145" s="223">
        <v>43.6</v>
      </c>
    </row>
    <row r="146" ht="17.5" spans="1:49">
      <c r="A146" s="31">
        <f>A145</f>
        <v>608</v>
      </c>
      <c r="B146" s="40" t="s">
        <v>356</v>
      </c>
      <c r="C146" s="31" t="s">
        <v>357</v>
      </c>
      <c r="D146" s="41" t="s">
        <v>109</v>
      </c>
      <c r="E146" s="42" t="s">
        <v>358</v>
      </c>
      <c r="F146" s="42" t="s">
        <v>357</v>
      </c>
      <c r="G146" s="19"/>
      <c r="H146" s="195">
        <v>0</v>
      </c>
      <c r="I146" s="195">
        <f>J146+K146*2+L146*4+1</f>
        <v>1</v>
      </c>
      <c r="J146" s="195">
        <v>0</v>
      </c>
      <c r="K146" s="195">
        <v>0</v>
      </c>
      <c r="L146" s="195">
        <v>0</v>
      </c>
      <c r="M146" s="195">
        <v>0</v>
      </c>
      <c r="N146" s="195">
        <v>0</v>
      </c>
      <c r="O146" s="195">
        <v>0</v>
      </c>
      <c r="P146" s="308">
        <f>H146+J146*2+K146*4+L146*8+M146*256+N146*512+O146*1024</f>
        <v>0</v>
      </c>
      <c r="Q146" s="234">
        <v>1</v>
      </c>
      <c r="R146" s="234">
        <v>100</v>
      </c>
      <c r="S146" s="234">
        <v>1</v>
      </c>
      <c r="T146" s="234">
        <v>50</v>
      </c>
      <c r="U146" s="234">
        <v>1</v>
      </c>
      <c r="V146" s="234">
        <v>50</v>
      </c>
      <c r="W146" s="223">
        <v>1</v>
      </c>
      <c r="X146" s="223">
        <v>50</v>
      </c>
      <c r="Y146" s="223">
        <v>0.9</v>
      </c>
      <c r="Z146" s="234">
        <v>100</v>
      </c>
      <c r="AA146" s="223">
        <v>105</v>
      </c>
      <c r="AB146" s="223">
        <v>100</v>
      </c>
      <c r="AC146" s="223">
        <v>104</v>
      </c>
      <c r="AD146" s="223">
        <v>112</v>
      </c>
      <c r="AE146" s="223">
        <v>95</v>
      </c>
      <c r="AF146" s="223">
        <v>90</v>
      </c>
      <c r="AG146" s="223">
        <v>0</v>
      </c>
      <c r="AH146" s="223">
        <v>0</v>
      </c>
      <c r="AI146" s="223">
        <v>44</v>
      </c>
      <c r="AJ146" s="223">
        <v>0</v>
      </c>
      <c r="AK146" s="223">
        <v>0</v>
      </c>
      <c r="AL146" s="223">
        <v>0</v>
      </c>
      <c r="AM146" s="223">
        <v>10</v>
      </c>
      <c r="AN146" s="223">
        <v>0</v>
      </c>
      <c r="AO146" s="223">
        <v>0</v>
      </c>
      <c r="AP146" s="223">
        <v>0</v>
      </c>
      <c r="AQ146" s="223">
        <v>0</v>
      </c>
      <c r="AR146" s="223">
        <v>0</v>
      </c>
      <c r="AS146" s="223">
        <v>0</v>
      </c>
      <c r="AT146" s="223">
        <v>0</v>
      </c>
      <c r="AU146" s="223">
        <v>2</v>
      </c>
      <c r="AV146" s="223">
        <v>1</v>
      </c>
      <c r="AW146" s="223">
        <v>43.6</v>
      </c>
    </row>
    <row r="147" s="2" customFormat="1" ht="17.5" spans="1:49">
      <c r="A147" s="35"/>
      <c r="B147" s="176"/>
      <c r="C147" s="179"/>
      <c r="D147" s="180"/>
      <c r="E147" s="180"/>
      <c r="F147" s="37"/>
      <c r="H147" s="148"/>
      <c r="I147" s="148"/>
      <c r="J147" s="148"/>
      <c r="K147" s="148"/>
      <c r="L147" s="148"/>
      <c r="M147" s="148"/>
      <c r="N147" s="148"/>
      <c r="O147" s="148"/>
      <c r="P147" s="302"/>
      <c r="Q147" s="148"/>
      <c r="R147" s="148"/>
      <c r="S147" s="148"/>
      <c r="T147" s="148"/>
      <c r="U147" s="148"/>
      <c r="V147" s="148"/>
      <c r="W147" s="222"/>
      <c r="X147" s="222"/>
      <c r="Y147" s="222"/>
      <c r="Z147" s="148"/>
      <c r="AA147" s="222"/>
      <c r="AB147" s="222"/>
      <c r="AC147" s="222"/>
      <c r="AD147" s="222"/>
      <c r="AE147" s="222"/>
      <c r="AF147" s="222"/>
      <c r="AG147" s="222"/>
      <c r="AH147" s="222"/>
      <c r="AI147" s="222"/>
      <c r="AJ147" s="222"/>
      <c r="AK147" s="222"/>
      <c r="AL147" s="222"/>
      <c r="AM147" s="222"/>
      <c r="AN147" s="222"/>
      <c r="AO147" s="222"/>
      <c r="AP147" s="222"/>
      <c r="AQ147" s="222"/>
      <c r="AR147" s="222"/>
      <c r="AS147" s="222"/>
      <c r="AT147" s="222"/>
      <c r="AU147" s="222"/>
      <c r="AV147" s="222"/>
      <c r="AW147" s="222"/>
    </row>
    <row r="148" ht="17.5" spans="1:49">
      <c r="A148" s="48">
        <f t="shared" ref="A148:A150" si="28">A146</f>
        <v>608</v>
      </c>
      <c r="B148" s="40"/>
      <c r="C148" s="31" t="s">
        <v>357</v>
      </c>
      <c r="D148" s="41" t="s">
        <v>120</v>
      </c>
      <c r="E148" s="42" t="s">
        <v>359</v>
      </c>
      <c r="F148" s="42" t="s">
        <v>360</v>
      </c>
      <c r="G148" s="19"/>
      <c r="H148" s="195"/>
      <c r="I148" s="195"/>
      <c r="J148" s="195"/>
      <c r="K148" s="195"/>
      <c r="L148" s="195"/>
      <c r="M148" s="195"/>
      <c r="N148" s="195"/>
      <c r="O148" s="195"/>
      <c r="P148" s="308"/>
      <c r="Q148" s="234"/>
      <c r="R148" s="234"/>
      <c r="S148" s="234"/>
      <c r="T148" s="234"/>
      <c r="U148" s="234"/>
      <c r="V148" s="234"/>
      <c r="W148" s="223"/>
      <c r="X148" s="223"/>
      <c r="Y148" s="223"/>
      <c r="Z148" s="234"/>
      <c r="AA148" s="223"/>
      <c r="AB148" s="223"/>
      <c r="AC148" s="223"/>
      <c r="AD148" s="223"/>
      <c r="AE148" s="223"/>
      <c r="AF148" s="223"/>
      <c r="AG148" s="223"/>
      <c r="AH148" s="223"/>
      <c r="AI148" s="223"/>
      <c r="AJ148" s="223"/>
      <c r="AK148" s="223"/>
      <c r="AL148" s="223"/>
      <c r="AM148" s="223"/>
      <c r="AN148" s="223"/>
      <c r="AO148" s="223"/>
      <c r="AP148" s="223"/>
      <c r="AQ148" s="223"/>
      <c r="AR148" s="223"/>
      <c r="AS148" s="223"/>
      <c r="AT148" s="223"/>
      <c r="AU148" s="223"/>
      <c r="AV148" s="223"/>
      <c r="AW148" s="223"/>
    </row>
    <row r="149" s="2" customFormat="1" ht="17.5" spans="1:49">
      <c r="A149" s="35"/>
      <c r="B149" s="176"/>
      <c r="C149" s="179"/>
      <c r="D149" s="180"/>
      <c r="E149" s="180"/>
      <c r="F149" s="37"/>
      <c r="H149" s="148"/>
      <c r="I149" s="148"/>
      <c r="J149" s="148"/>
      <c r="K149" s="148"/>
      <c r="L149" s="148"/>
      <c r="M149" s="148"/>
      <c r="N149" s="148"/>
      <c r="O149" s="148"/>
      <c r="P149" s="302"/>
      <c r="Q149" s="148"/>
      <c r="R149" s="148"/>
      <c r="S149" s="148"/>
      <c r="T149" s="148"/>
      <c r="U149" s="148"/>
      <c r="V149" s="148"/>
      <c r="W149" s="222"/>
      <c r="X149" s="222"/>
      <c r="Y149" s="222"/>
      <c r="Z149" s="148"/>
      <c r="AA149" s="222"/>
      <c r="AB149" s="222"/>
      <c r="AC149" s="222"/>
      <c r="AD149" s="222"/>
      <c r="AE149" s="222"/>
      <c r="AF149" s="222"/>
      <c r="AG149" s="222"/>
      <c r="AH149" s="222"/>
      <c r="AI149" s="222"/>
      <c r="AJ149" s="222"/>
      <c r="AK149" s="222"/>
      <c r="AL149" s="222"/>
      <c r="AM149" s="222"/>
      <c r="AN149" s="222"/>
      <c r="AO149" s="222"/>
      <c r="AP149" s="222"/>
      <c r="AQ149" s="222"/>
      <c r="AR149" s="222"/>
      <c r="AS149" s="222"/>
      <c r="AT149" s="222"/>
      <c r="AU149" s="222"/>
      <c r="AV149" s="222"/>
      <c r="AW149" s="222"/>
    </row>
    <row r="150" ht="17.5" spans="1:49">
      <c r="A150" s="48">
        <f t="shared" si="28"/>
        <v>608</v>
      </c>
      <c r="B150" s="40"/>
      <c r="C150" s="31" t="s">
        <v>357</v>
      </c>
      <c r="D150" s="41" t="s">
        <v>126</v>
      </c>
      <c r="E150" s="42" t="s">
        <v>361</v>
      </c>
      <c r="F150" s="42" t="s">
        <v>362</v>
      </c>
      <c r="G150" s="19"/>
      <c r="H150" s="195"/>
      <c r="I150" s="195"/>
      <c r="J150" s="195"/>
      <c r="K150" s="195"/>
      <c r="L150" s="195"/>
      <c r="M150" s="195"/>
      <c r="N150" s="195"/>
      <c r="O150" s="195"/>
      <c r="P150" s="308"/>
      <c r="Q150" s="234"/>
      <c r="R150" s="234"/>
      <c r="S150" s="234"/>
      <c r="T150" s="234"/>
      <c r="U150" s="234"/>
      <c r="V150" s="234"/>
      <c r="W150" s="223"/>
      <c r="X150" s="223"/>
      <c r="Y150" s="223"/>
      <c r="Z150" s="234"/>
      <c r="AA150" s="223"/>
      <c r="AB150" s="223"/>
      <c r="AC150" s="223"/>
      <c r="AD150" s="223"/>
      <c r="AE150" s="223"/>
      <c r="AF150" s="223"/>
      <c r="AG150" s="223"/>
      <c r="AH150" s="223"/>
      <c r="AI150" s="223"/>
      <c r="AJ150" s="223"/>
      <c r="AK150" s="223"/>
      <c r="AL150" s="223"/>
      <c r="AM150" s="223"/>
      <c r="AN150" s="223"/>
      <c r="AO150" s="223"/>
      <c r="AP150" s="223"/>
      <c r="AQ150" s="223"/>
      <c r="AR150" s="223"/>
      <c r="AS150" s="223"/>
      <c r="AT150" s="223"/>
      <c r="AU150" s="223"/>
      <c r="AV150" s="223"/>
      <c r="AW150" s="223"/>
    </row>
    <row r="151" ht="17.5" spans="1:49">
      <c r="A151" s="31">
        <f>A146</f>
        <v>608</v>
      </c>
      <c r="B151" s="40" t="s">
        <v>363</v>
      </c>
      <c r="C151" s="31"/>
      <c r="D151" s="41"/>
      <c r="E151" s="42"/>
      <c r="F151" s="42"/>
      <c r="G151" s="19"/>
      <c r="H151" s="195">
        <v>0</v>
      </c>
      <c r="I151" s="195">
        <f>J151+K151*2+L151*4+1</f>
        <v>1</v>
      </c>
      <c r="J151" s="195">
        <v>0</v>
      </c>
      <c r="K151" s="195">
        <v>0</v>
      </c>
      <c r="L151" s="195">
        <v>0</v>
      </c>
      <c r="M151" s="195">
        <v>0</v>
      </c>
      <c r="N151" s="195">
        <v>0</v>
      </c>
      <c r="O151" s="195">
        <v>0</v>
      </c>
      <c r="P151" s="308">
        <f>H151+J151*2+K151*4+L151*8+M151*256+N151*512+O151*1024</f>
        <v>0</v>
      </c>
      <c r="Q151" s="234">
        <v>1</v>
      </c>
      <c r="R151" s="234">
        <v>100</v>
      </c>
      <c r="S151" s="234">
        <v>1</v>
      </c>
      <c r="T151" s="234">
        <v>50</v>
      </c>
      <c r="U151" s="234">
        <v>1</v>
      </c>
      <c r="V151" s="318">
        <v>50</v>
      </c>
      <c r="W151" s="223">
        <v>1</v>
      </c>
      <c r="X151" s="223">
        <v>50</v>
      </c>
      <c r="Y151" s="223">
        <v>0.9</v>
      </c>
      <c r="Z151" s="234">
        <v>100</v>
      </c>
      <c r="AA151" s="223">
        <v>105</v>
      </c>
      <c r="AB151" s="223">
        <v>100</v>
      </c>
      <c r="AC151" s="223">
        <v>104</v>
      </c>
      <c r="AD151" s="223">
        <v>112</v>
      </c>
      <c r="AE151" s="223">
        <v>95</v>
      </c>
      <c r="AF151" s="223">
        <v>90</v>
      </c>
      <c r="AG151" s="223">
        <v>0</v>
      </c>
      <c r="AH151" s="223">
        <v>0</v>
      </c>
      <c r="AI151" s="223">
        <v>44</v>
      </c>
      <c r="AJ151" s="223">
        <v>0</v>
      </c>
      <c r="AK151" s="223">
        <v>0</v>
      </c>
      <c r="AL151" s="223">
        <v>0</v>
      </c>
      <c r="AM151" s="223">
        <v>10</v>
      </c>
      <c r="AN151" s="223">
        <v>0</v>
      </c>
      <c r="AO151" s="223">
        <v>0</v>
      </c>
      <c r="AP151" s="223">
        <v>0</v>
      </c>
      <c r="AQ151" s="223">
        <v>0</v>
      </c>
      <c r="AR151" s="223">
        <v>0</v>
      </c>
      <c r="AS151" s="223">
        <v>0</v>
      </c>
      <c r="AT151" s="223">
        <v>0</v>
      </c>
      <c r="AU151" s="223">
        <v>2</v>
      </c>
      <c r="AV151" s="223">
        <v>1</v>
      </c>
      <c r="AW151" s="223">
        <v>43.6</v>
      </c>
    </row>
    <row r="152" s="2" customFormat="1" ht="17.5" spans="1:49">
      <c r="A152" s="34"/>
      <c r="B152" s="35"/>
      <c r="C152" s="34"/>
      <c r="D152" s="36"/>
      <c r="E152" s="37"/>
      <c r="F152" s="37"/>
      <c r="H152" s="148">
        <v>1</v>
      </c>
      <c r="I152" s="148">
        <f>J152+K152*2+L152*4+1</f>
        <v>3</v>
      </c>
      <c r="J152" s="148">
        <v>0</v>
      </c>
      <c r="K152" s="148">
        <v>1</v>
      </c>
      <c r="L152" s="148">
        <v>0</v>
      </c>
      <c r="M152" s="148">
        <v>0</v>
      </c>
      <c r="N152" s="148">
        <v>0</v>
      </c>
      <c r="O152" s="148">
        <v>0</v>
      </c>
      <c r="P152" s="302">
        <f>H152+J152*2+K152*4+L152*8+M152*256+N152*512+O152*1024</f>
        <v>5</v>
      </c>
      <c r="Q152" s="148">
        <v>1</v>
      </c>
      <c r="R152" s="148">
        <v>100</v>
      </c>
      <c r="S152" s="148">
        <v>1</v>
      </c>
      <c r="T152" s="148">
        <v>10</v>
      </c>
      <c r="U152" s="148">
        <v>1</v>
      </c>
      <c r="V152" s="148">
        <v>20</v>
      </c>
      <c r="W152" s="222">
        <v>1</v>
      </c>
      <c r="X152" s="222">
        <v>40</v>
      </c>
      <c r="Y152" s="222">
        <v>0.9</v>
      </c>
      <c r="Z152" s="148">
        <v>100</v>
      </c>
      <c r="AA152" s="222">
        <v>105</v>
      </c>
      <c r="AB152" s="222">
        <v>100</v>
      </c>
      <c r="AC152" s="222">
        <v>104</v>
      </c>
      <c r="AD152" s="222">
        <v>112</v>
      </c>
      <c r="AE152" s="222">
        <v>95</v>
      </c>
      <c r="AF152" s="222">
        <v>90</v>
      </c>
      <c r="AG152" s="222">
        <v>0</v>
      </c>
      <c r="AH152" s="222">
        <v>0</v>
      </c>
      <c r="AI152" s="222">
        <v>44</v>
      </c>
      <c r="AJ152" s="222">
        <v>0</v>
      </c>
      <c r="AK152" s="222">
        <v>0</v>
      </c>
      <c r="AL152" s="222">
        <v>0</v>
      </c>
      <c r="AM152" s="222">
        <v>10</v>
      </c>
      <c r="AN152" s="222">
        <v>0</v>
      </c>
      <c r="AO152" s="222">
        <v>0</v>
      </c>
      <c r="AP152" s="222">
        <v>0</v>
      </c>
      <c r="AQ152" s="222">
        <v>0</v>
      </c>
      <c r="AR152" s="222">
        <v>0</v>
      </c>
      <c r="AS152" s="222">
        <v>0</v>
      </c>
      <c r="AT152" s="222">
        <v>0</v>
      </c>
      <c r="AU152" s="222">
        <v>2</v>
      </c>
      <c r="AV152" s="222">
        <v>1</v>
      </c>
      <c r="AW152" s="222">
        <v>43.6</v>
      </c>
    </row>
    <row r="153" ht="17.5" spans="1:49">
      <c r="A153" s="31">
        <f t="shared" ref="A153:A157" si="29">A151</f>
        <v>608</v>
      </c>
      <c r="B153" s="40" t="s">
        <v>364</v>
      </c>
      <c r="C153" s="31" t="s">
        <v>365</v>
      </c>
      <c r="D153" s="41" t="s">
        <v>109</v>
      </c>
      <c r="E153" s="42" t="s">
        <v>366</v>
      </c>
      <c r="F153" s="42" t="s">
        <v>365</v>
      </c>
      <c r="G153" s="19"/>
      <c r="H153" s="195">
        <v>1</v>
      </c>
      <c r="I153" s="195">
        <f>J153+K153*2+L153*4+1</f>
        <v>3</v>
      </c>
      <c r="J153" s="195">
        <v>0</v>
      </c>
      <c r="K153" s="195">
        <v>1</v>
      </c>
      <c r="L153" s="195">
        <v>0</v>
      </c>
      <c r="M153" s="195">
        <v>0</v>
      </c>
      <c r="N153" s="195">
        <v>0</v>
      </c>
      <c r="O153" s="195">
        <v>0</v>
      </c>
      <c r="P153" s="308">
        <f>H153+J153*2+K153*4+L153*8+M153*256+N153*512+O153*1024</f>
        <v>5</v>
      </c>
      <c r="Q153" s="234">
        <v>1</v>
      </c>
      <c r="R153" s="234">
        <v>100</v>
      </c>
      <c r="S153" s="234">
        <v>1</v>
      </c>
      <c r="T153" s="234">
        <v>10</v>
      </c>
      <c r="U153" s="234">
        <v>1</v>
      </c>
      <c r="V153" s="234">
        <v>20</v>
      </c>
      <c r="W153" s="223">
        <v>1</v>
      </c>
      <c r="X153" s="223">
        <v>40</v>
      </c>
      <c r="Y153" s="223">
        <v>0.9</v>
      </c>
      <c r="Z153" s="234">
        <v>100</v>
      </c>
      <c r="AA153" s="223">
        <v>105</v>
      </c>
      <c r="AB153" s="223">
        <v>100</v>
      </c>
      <c r="AC153" s="223">
        <v>104</v>
      </c>
      <c r="AD153" s="223">
        <v>112</v>
      </c>
      <c r="AE153" s="223">
        <v>95</v>
      </c>
      <c r="AF153" s="223">
        <v>90</v>
      </c>
      <c r="AG153" s="223">
        <v>0</v>
      </c>
      <c r="AH153" s="223">
        <v>0</v>
      </c>
      <c r="AI153" s="223">
        <v>44</v>
      </c>
      <c r="AJ153" s="223">
        <v>0</v>
      </c>
      <c r="AK153" s="223">
        <v>0</v>
      </c>
      <c r="AL153" s="223">
        <v>0</v>
      </c>
      <c r="AM153" s="223">
        <v>10</v>
      </c>
      <c r="AN153" s="223">
        <v>0</v>
      </c>
      <c r="AO153" s="223">
        <v>0</v>
      </c>
      <c r="AP153" s="223">
        <v>0</v>
      </c>
      <c r="AQ153" s="223">
        <v>0</v>
      </c>
      <c r="AR153" s="223">
        <v>0</v>
      </c>
      <c r="AS153" s="223">
        <v>0</v>
      </c>
      <c r="AT153" s="223">
        <v>0</v>
      </c>
      <c r="AU153" s="223">
        <v>2</v>
      </c>
      <c r="AV153" s="223">
        <v>1</v>
      </c>
      <c r="AW153" s="223">
        <v>43.6</v>
      </c>
    </row>
    <row r="154" s="2" customFormat="1" ht="17.5" spans="1:49">
      <c r="A154" s="49"/>
      <c r="B154" s="35"/>
      <c r="C154" s="39"/>
      <c r="D154" s="36"/>
      <c r="E154" s="37" t="s">
        <v>413</v>
      </c>
      <c r="F154" s="37" t="s">
        <v>368</v>
      </c>
      <c r="H154" s="334" t="s">
        <v>181</v>
      </c>
      <c r="I154" s="334" t="s">
        <v>181</v>
      </c>
      <c r="J154" s="334" t="s">
        <v>181</v>
      </c>
      <c r="K154" s="334" t="s">
        <v>181</v>
      </c>
      <c r="L154" s="334" t="s">
        <v>181</v>
      </c>
      <c r="M154" s="334" t="s">
        <v>181</v>
      </c>
      <c r="N154" s="334" t="s">
        <v>181</v>
      </c>
      <c r="O154" s="334" t="s">
        <v>181</v>
      </c>
      <c r="P154" s="309"/>
      <c r="Q154" s="302" t="s">
        <v>181</v>
      </c>
      <c r="R154" s="302" t="s">
        <v>181</v>
      </c>
      <c r="S154" s="302" t="s">
        <v>181</v>
      </c>
      <c r="T154" s="302" t="s">
        <v>181</v>
      </c>
      <c r="U154" s="302" t="s">
        <v>181</v>
      </c>
      <c r="V154" s="302" t="s">
        <v>181</v>
      </c>
      <c r="W154" s="302" t="s">
        <v>181</v>
      </c>
      <c r="X154" s="302" t="s">
        <v>181</v>
      </c>
      <c r="Y154" s="302" t="s">
        <v>181</v>
      </c>
      <c r="Z154" s="302" t="s">
        <v>181</v>
      </c>
      <c r="AA154" s="302" t="s">
        <v>181</v>
      </c>
      <c r="AB154" s="302" t="s">
        <v>181</v>
      </c>
      <c r="AC154" s="302" t="s">
        <v>181</v>
      </c>
      <c r="AD154" s="302" t="s">
        <v>181</v>
      </c>
      <c r="AE154" s="302" t="s">
        <v>181</v>
      </c>
      <c r="AF154" s="302" t="s">
        <v>181</v>
      </c>
      <c r="AG154" s="302" t="s">
        <v>181</v>
      </c>
      <c r="AH154" s="302" t="s">
        <v>181</v>
      </c>
      <c r="AI154" s="302" t="s">
        <v>181</v>
      </c>
      <c r="AJ154" s="302" t="s">
        <v>181</v>
      </c>
      <c r="AK154" s="302" t="s">
        <v>181</v>
      </c>
      <c r="AL154" s="302" t="s">
        <v>181</v>
      </c>
      <c r="AM154" s="302" t="s">
        <v>181</v>
      </c>
      <c r="AN154" s="302" t="s">
        <v>181</v>
      </c>
      <c r="AO154" s="302" t="s">
        <v>181</v>
      </c>
      <c r="AP154" s="302" t="s">
        <v>181</v>
      </c>
      <c r="AQ154" s="302" t="s">
        <v>181</v>
      </c>
      <c r="AR154" s="302" t="s">
        <v>181</v>
      </c>
      <c r="AS154" s="302" t="s">
        <v>181</v>
      </c>
      <c r="AT154" s="302" t="s">
        <v>181</v>
      </c>
      <c r="AU154" s="302" t="s">
        <v>181</v>
      </c>
      <c r="AV154" s="302" t="s">
        <v>181</v>
      </c>
      <c r="AW154" s="302" t="s">
        <v>181</v>
      </c>
    </row>
    <row r="155" ht="17.5" spans="1:49">
      <c r="A155" s="31">
        <f t="shared" si="29"/>
        <v>608</v>
      </c>
      <c r="B155" s="113" t="s">
        <v>369</v>
      </c>
      <c r="C155" s="31" t="s">
        <v>370</v>
      </c>
      <c r="D155" s="41" t="s">
        <v>109</v>
      </c>
      <c r="E155" s="42" t="s">
        <v>371</v>
      </c>
      <c r="F155" s="42" t="s">
        <v>370</v>
      </c>
      <c r="G155" s="19"/>
      <c r="H155" s="143">
        <v>0</v>
      </c>
      <c r="I155" s="143">
        <f t="shared" ref="I155" si="30">J155+K155*2+L155*4+1</f>
        <v>1</v>
      </c>
      <c r="J155" s="143">
        <v>0</v>
      </c>
      <c r="K155" s="143">
        <v>0</v>
      </c>
      <c r="L155" s="143">
        <v>0</v>
      </c>
      <c r="M155" s="143">
        <v>0</v>
      </c>
      <c r="N155" s="143">
        <v>0</v>
      </c>
      <c r="O155" s="143">
        <v>0</v>
      </c>
      <c r="P155" s="308">
        <f>H155+J155*2+K155*4+L155*8+M155*256+N155*512+O155*1024</f>
        <v>0</v>
      </c>
      <c r="Q155" s="234">
        <v>1</v>
      </c>
      <c r="R155" s="234">
        <v>100</v>
      </c>
      <c r="S155" s="234">
        <v>1</v>
      </c>
      <c r="T155" s="234">
        <v>50</v>
      </c>
      <c r="U155" s="234">
        <v>1</v>
      </c>
      <c r="V155" s="234">
        <v>50</v>
      </c>
      <c r="W155" s="223">
        <v>1</v>
      </c>
      <c r="X155" s="223">
        <v>50</v>
      </c>
      <c r="Y155" s="223">
        <v>0.9</v>
      </c>
      <c r="Z155" s="234">
        <v>100</v>
      </c>
      <c r="AA155" s="223">
        <v>105</v>
      </c>
      <c r="AB155" s="223">
        <v>100</v>
      </c>
      <c r="AC155" s="223">
        <v>104</v>
      </c>
      <c r="AD155" s="223">
        <v>112</v>
      </c>
      <c r="AE155" s="223">
        <v>95</v>
      </c>
      <c r="AF155" s="223">
        <v>90</v>
      </c>
      <c r="AG155" s="223">
        <v>0</v>
      </c>
      <c r="AH155" s="223">
        <v>0</v>
      </c>
      <c r="AI155" s="223">
        <v>44</v>
      </c>
      <c r="AJ155" s="223">
        <v>0</v>
      </c>
      <c r="AK155" s="223">
        <v>0</v>
      </c>
      <c r="AL155" s="223">
        <v>0</v>
      </c>
      <c r="AM155" s="223">
        <v>10</v>
      </c>
      <c r="AN155" s="223">
        <v>0</v>
      </c>
      <c r="AO155" s="223">
        <v>0</v>
      </c>
      <c r="AP155" s="223">
        <v>0</v>
      </c>
      <c r="AQ155" s="223">
        <v>0</v>
      </c>
      <c r="AR155" s="223">
        <v>0</v>
      </c>
      <c r="AS155" s="223">
        <v>0</v>
      </c>
      <c r="AT155" s="223">
        <v>0</v>
      </c>
      <c r="AU155" s="223">
        <v>2</v>
      </c>
      <c r="AV155" s="223">
        <v>1</v>
      </c>
      <c r="AW155" s="223">
        <v>43.6</v>
      </c>
    </row>
    <row r="156" s="3" customFormat="1" ht="17.5" spans="1:49">
      <c r="A156" s="117"/>
      <c r="B156" s="35"/>
      <c r="C156" s="37"/>
      <c r="D156" s="36"/>
      <c r="E156" s="37"/>
      <c r="F156" s="37"/>
      <c r="G156" s="2"/>
      <c r="H156" s="148"/>
      <c r="I156" s="148"/>
      <c r="J156" s="148"/>
      <c r="K156" s="148"/>
      <c r="L156" s="148"/>
      <c r="M156" s="148"/>
      <c r="N156" s="148"/>
      <c r="O156" s="148"/>
      <c r="P156" s="302"/>
      <c r="Q156" s="148"/>
      <c r="R156" s="148"/>
      <c r="S156" s="148"/>
      <c r="T156" s="148"/>
      <c r="U156" s="148"/>
      <c r="V156" s="148"/>
      <c r="W156" s="222"/>
      <c r="X156" s="222"/>
      <c r="Y156" s="222"/>
      <c r="Z156" s="148"/>
      <c r="AA156" s="222"/>
      <c r="AB156" s="222"/>
      <c r="AC156" s="222"/>
      <c r="AD156" s="222"/>
      <c r="AE156" s="222"/>
      <c r="AF156" s="222"/>
      <c r="AG156" s="222"/>
      <c r="AH156" s="222"/>
      <c r="AI156" s="222"/>
      <c r="AJ156" s="222"/>
      <c r="AK156" s="222"/>
      <c r="AL156" s="222"/>
      <c r="AM156" s="222"/>
      <c r="AN156" s="222"/>
      <c r="AO156" s="222"/>
      <c r="AP156" s="222"/>
      <c r="AQ156" s="222"/>
      <c r="AR156" s="222"/>
      <c r="AS156" s="222"/>
      <c r="AT156" s="222"/>
      <c r="AU156" s="222"/>
      <c r="AV156" s="222"/>
      <c r="AW156" s="222"/>
    </row>
    <row r="157" customFormat="1" ht="17.5" spans="1:49">
      <c r="A157" s="118">
        <f t="shared" si="29"/>
        <v>608</v>
      </c>
      <c r="B157" s="113"/>
      <c r="C157" s="9" t="s">
        <v>370</v>
      </c>
      <c r="D157" s="114" t="s">
        <v>120</v>
      </c>
      <c r="E157" s="115" t="s">
        <v>372</v>
      </c>
      <c r="F157" s="115" t="s">
        <v>373</v>
      </c>
      <c r="G157" s="19"/>
      <c r="H157" s="143"/>
      <c r="I157" s="143"/>
      <c r="J157" s="143"/>
      <c r="K157" s="143"/>
      <c r="L157" s="143"/>
      <c r="M157" s="143"/>
      <c r="N157" s="143"/>
      <c r="O157" s="143"/>
      <c r="P157" s="309"/>
      <c r="Q157" s="234"/>
      <c r="R157" s="234"/>
      <c r="S157" s="234"/>
      <c r="T157" s="234"/>
      <c r="U157" s="234"/>
      <c r="V157" s="234"/>
      <c r="W157" s="223"/>
      <c r="X157" s="223"/>
      <c r="Y157" s="223"/>
      <c r="Z157" s="234"/>
      <c r="AA157" s="223"/>
      <c r="AB157" s="223"/>
      <c r="AC157" s="223"/>
      <c r="AD157" s="223"/>
      <c r="AE157" s="223"/>
      <c r="AF157" s="223"/>
      <c r="AG157" s="223"/>
      <c r="AH157" s="223"/>
      <c r="AI157" s="223"/>
      <c r="AJ157" s="223"/>
      <c r="AK157" s="223"/>
      <c r="AL157" s="223"/>
      <c r="AM157" s="223"/>
      <c r="AN157" s="223"/>
      <c r="AO157" s="223"/>
      <c r="AP157" s="223"/>
      <c r="AQ157" s="223"/>
      <c r="AR157" s="223"/>
      <c r="AS157" s="223"/>
      <c r="AT157" s="223"/>
      <c r="AU157" s="223"/>
      <c r="AV157" s="223"/>
      <c r="AW157" s="223"/>
    </row>
    <row r="158" s="3" customFormat="1" ht="17.5" spans="1:49">
      <c r="A158" s="117"/>
      <c r="B158" s="35"/>
      <c r="C158" s="37"/>
      <c r="D158" s="36"/>
      <c r="E158" s="37"/>
      <c r="F158" s="37"/>
      <c r="G158" s="2"/>
      <c r="H158" s="148"/>
      <c r="I158" s="148"/>
      <c r="J158" s="148"/>
      <c r="K158" s="148"/>
      <c r="L158" s="148"/>
      <c r="M158" s="148"/>
      <c r="N158" s="148"/>
      <c r="O158" s="148"/>
      <c r="P158" s="302"/>
      <c r="Q158" s="148"/>
      <c r="R158" s="148"/>
      <c r="S158" s="148"/>
      <c r="T158" s="148"/>
      <c r="U158" s="148"/>
      <c r="V158" s="148"/>
      <c r="W158" s="222"/>
      <c r="X158" s="222"/>
      <c r="Y158" s="222"/>
      <c r="Z158" s="148"/>
      <c r="AA158" s="222"/>
      <c r="AB158" s="222"/>
      <c r="AC158" s="222"/>
      <c r="AD158" s="222"/>
      <c r="AE158" s="222"/>
      <c r="AF158" s="222"/>
      <c r="AG158" s="222"/>
      <c r="AH158" s="222"/>
      <c r="AI158" s="222"/>
      <c r="AJ158" s="222"/>
      <c r="AK158" s="222"/>
      <c r="AL158" s="222"/>
      <c r="AM158" s="222"/>
      <c r="AN158" s="222"/>
      <c r="AO158" s="222"/>
      <c r="AP158" s="222"/>
      <c r="AQ158" s="222"/>
      <c r="AR158" s="222"/>
      <c r="AS158" s="222"/>
      <c r="AT158" s="222"/>
      <c r="AU158" s="222"/>
      <c r="AV158" s="222"/>
      <c r="AW158" s="222"/>
    </row>
    <row r="159" customFormat="1" ht="17.5" spans="1:49">
      <c r="A159" s="118">
        <f>A157</f>
        <v>608</v>
      </c>
      <c r="B159" s="113"/>
      <c r="C159" s="9" t="s">
        <v>370</v>
      </c>
      <c r="D159" s="114" t="s">
        <v>126</v>
      </c>
      <c r="E159" s="115" t="s">
        <v>374</v>
      </c>
      <c r="F159" s="115" t="s">
        <v>375</v>
      </c>
      <c r="G159" s="19"/>
      <c r="H159" s="143"/>
      <c r="I159" s="143"/>
      <c r="J159" s="143"/>
      <c r="K159" s="143"/>
      <c r="L159" s="143"/>
      <c r="M159" s="143"/>
      <c r="N159" s="143"/>
      <c r="O159" s="143"/>
      <c r="P159" s="308"/>
      <c r="Q159" s="234"/>
      <c r="R159" s="234"/>
      <c r="S159" s="234"/>
      <c r="T159" s="234"/>
      <c r="U159" s="234"/>
      <c r="V159" s="234"/>
      <c r="W159" s="223"/>
      <c r="X159" s="223"/>
      <c r="Y159" s="223"/>
      <c r="Z159" s="234"/>
      <c r="AA159" s="223"/>
      <c r="AB159" s="223"/>
      <c r="AC159" s="223"/>
      <c r="AD159" s="223"/>
      <c r="AE159" s="223"/>
      <c r="AF159" s="223"/>
      <c r="AG159" s="223"/>
      <c r="AH159" s="223"/>
      <c r="AI159" s="223"/>
      <c r="AJ159" s="223"/>
      <c r="AK159" s="223"/>
      <c r="AL159" s="223"/>
      <c r="AM159" s="223"/>
      <c r="AN159" s="223"/>
      <c r="AO159" s="223"/>
      <c r="AP159" s="223"/>
      <c r="AQ159" s="223"/>
      <c r="AR159" s="223"/>
      <c r="AS159" s="223"/>
      <c r="AT159" s="223"/>
      <c r="AU159" s="223"/>
      <c r="AV159" s="223"/>
      <c r="AW159" s="223"/>
    </row>
    <row r="160" s="3" customFormat="1" ht="17.5" spans="1:49">
      <c r="A160" s="117"/>
      <c r="B160" s="35"/>
      <c r="C160" s="37"/>
      <c r="D160" s="36"/>
      <c r="E160" s="37" t="s">
        <v>376</v>
      </c>
      <c r="F160" s="37" t="s">
        <v>703</v>
      </c>
      <c r="G160" s="2"/>
      <c r="H160" s="181" t="s">
        <v>181</v>
      </c>
      <c r="I160" s="181" t="s">
        <v>181</v>
      </c>
      <c r="J160" s="181" t="s">
        <v>181</v>
      </c>
      <c r="K160" s="181" t="s">
        <v>181</v>
      </c>
      <c r="L160" s="181" t="s">
        <v>181</v>
      </c>
      <c r="M160" s="181" t="s">
        <v>181</v>
      </c>
      <c r="N160" s="181" t="s">
        <v>181</v>
      </c>
      <c r="O160" s="181" t="s">
        <v>181</v>
      </c>
      <c r="P160" s="181" t="s">
        <v>181</v>
      </c>
      <c r="Q160" s="181" t="s">
        <v>181</v>
      </c>
      <c r="R160" s="181" t="s">
        <v>181</v>
      </c>
      <c r="S160" s="181" t="s">
        <v>181</v>
      </c>
      <c r="T160" s="181" t="s">
        <v>181</v>
      </c>
      <c r="U160" s="181" t="s">
        <v>181</v>
      </c>
      <c r="V160" s="181" t="s">
        <v>181</v>
      </c>
      <c r="W160" s="181" t="s">
        <v>181</v>
      </c>
      <c r="X160" s="181" t="s">
        <v>181</v>
      </c>
      <c r="Y160" s="181" t="s">
        <v>181</v>
      </c>
      <c r="Z160" s="181" t="s">
        <v>181</v>
      </c>
      <c r="AA160" s="181" t="s">
        <v>181</v>
      </c>
      <c r="AB160" s="181" t="s">
        <v>181</v>
      </c>
      <c r="AC160" s="181" t="s">
        <v>181</v>
      </c>
      <c r="AD160" s="181" t="s">
        <v>181</v>
      </c>
      <c r="AE160" s="181" t="s">
        <v>181</v>
      </c>
      <c r="AF160" s="181" t="s">
        <v>181</v>
      </c>
      <c r="AG160" s="181" t="s">
        <v>181</v>
      </c>
      <c r="AH160" s="181" t="s">
        <v>181</v>
      </c>
      <c r="AI160" s="181" t="s">
        <v>181</v>
      </c>
      <c r="AJ160" s="181" t="s">
        <v>181</v>
      </c>
      <c r="AK160" s="181" t="s">
        <v>181</v>
      </c>
      <c r="AL160" s="181" t="s">
        <v>181</v>
      </c>
      <c r="AM160" s="181" t="s">
        <v>181</v>
      </c>
      <c r="AN160" s="181" t="s">
        <v>181</v>
      </c>
      <c r="AO160" s="181" t="s">
        <v>181</v>
      </c>
      <c r="AP160" s="181" t="s">
        <v>181</v>
      </c>
      <c r="AQ160" s="181" t="s">
        <v>181</v>
      </c>
      <c r="AR160" s="181" t="s">
        <v>181</v>
      </c>
      <c r="AS160" s="181" t="s">
        <v>181</v>
      </c>
      <c r="AT160" s="181" t="s">
        <v>181</v>
      </c>
      <c r="AU160" s="181" t="s">
        <v>181</v>
      </c>
      <c r="AV160" s="181" t="s">
        <v>181</v>
      </c>
      <c r="AW160" s="181" t="s">
        <v>181</v>
      </c>
    </row>
    <row r="161" s="16" customFormat="1" ht="17.5" spans="1:53">
      <c r="A161" s="118">
        <f>A159</f>
        <v>608</v>
      </c>
      <c r="B161" s="40" t="s">
        <v>369</v>
      </c>
      <c r="C161" s="42" t="s">
        <v>370</v>
      </c>
      <c r="D161" s="114" t="s">
        <v>129</v>
      </c>
      <c r="E161" s="69" t="s">
        <v>376</v>
      </c>
      <c r="F161" s="42" t="s">
        <v>382</v>
      </c>
      <c r="G161" s="1"/>
      <c r="H161" s="195">
        <v>0</v>
      </c>
      <c r="I161" s="195">
        <v>1</v>
      </c>
      <c r="J161" s="195">
        <v>0</v>
      </c>
      <c r="K161" s="195">
        <v>0</v>
      </c>
      <c r="L161" s="195">
        <v>0</v>
      </c>
      <c r="M161" s="195">
        <v>0</v>
      </c>
      <c r="N161" s="195">
        <v>0</v>
      </c>
      <c r="O161" s="195">
        <v>0</v>
      </c>
      <c r="P161" s="195">
        <f>H161+J161*2+K161*4+L161*8+M161*256+N161*512+O161*1024</f>
        <v>0</v>
      </c>
      <c r="Q161" s="195">
        <v>1</v>
      </c>
      <c r="R161" s="195">
        <v>100</v>
      </c>
      <c r="S161" s="195">
        <v>1</v>
      </c>
      <c r="T161" s="195">
        <v>50</v>
      </c>
      <c r="U161" s="195">
        <v>1</v>
      </c>
      <c r="V161" s="195">
        <v>50</v>
      </c>
      <c r="W161" s="171">
        <v>1</v>
      </c>
      <c r="X161" s="171">
        <v>50</v>
      </c>
      <c r="Y161" s="171">
        <v>0.9</v>
      </c>
      <c r="Z161" s="195">
        <v>100</v>
      </c>
      <c r="AA161" s="171">
        <v>105</v>
      </c>
      <c r="AB161" s="171">
        <v>100</v>
      </c>
      <c r="AC161" s="171">
        <v>104</v>
      </c>
      <c r="AD161" s="171">
        <v>112</v>
      </c>
      <c r="AE161" s="171">
        <v>95</v>
      </c>
      <c r="AF161" s="171">
        <v>90</v>
      </c>
      <c r="AG161" s="171">
        <v>0</v>
      </c>
      <c r="AH161" s="171">
        <v>0</v>
      </c>
      <c r="AI161" s="171">
        <v>44</v>
      </c>
      <c r="AJ161" s="171">
        <v>0</v>
      </c>
      <c r="AK161" s="171">
        <v>0</v>
      </c>
      <c r="AL161" s="171">
        <v>0</v>
      </c>
      <c r="AM161" s="171">
        <v>10</v>
      </c>
      <c r="AN161" s="171">
        <v>0</v>
      </c>
      <c r="AO161" s="171">
        <v>0</v>
      </c>
      <c r="AP161" s="171">
        <v>0</v>
      </c>
      <c r="AQ161" s="171">
        <v>0</v>
      </c>
      <c r="AR161" s="171">
        <v>0</v>
      </c>
      <c r="AS161" s="171">
        <v>0</v>
      </c>
      <c r="AT161" s="171">
        <v>0</v>
      </c>
      <c r="AU161" s="171">
        <v>2</v>
      </c>
      <c r="AV161" s="171">
        <v>1</v>
      </c>
      <c r="AW161" s="171">
        <v>43.6</v>
      </c>
      <c r="AX161" s="195"/>
      <c r="AY161" s="171"/>
      <c r="AZ161" s="198"/>
      <c r="BA161" s="198"/>
    </row>
    <row r="162" s="2" customFormat="1" ht="17.5" spans="1:49">
      <c r="A162" s="49"/>
      <c r="B162" s="35"/>
      <c r="C162" s="39"/>
      <c r="D162" s="36"/>
      <c r="E162" s="37" t="s">
        <v>383</v>
      </c>
      <c r="F162" s="37" t="s">
        <v>384</v>
      </c>
      <c r="H162" s="309"/>
      <c r="I162" s="309"/>
      <c r="J162" s="309"/>
      <c r="K162" s="309"/>
      <c r="L162" s="309"/>
      <c r="M162" s="309"/>
      <c r="N162" s="309"/>
      <c r="O162" s="309"/>
      <c r="P162" s="309">
        <f>H162+J162*2+K162*4+L162*8+M162*256+N162*512+O162*1024</f>
        <v>0</v>
      </c>
      <c r="Q162" s="302" t="s">
        <v>181</v>
      </c>
      <c r="R162" s="302" t="s">
        <v>181</v>
      </c>
      <c r="S162" s="302" t="s">
        <v>181</v>
      </c>
      <c r="T162" s="302" t="s">
        <v>181</v>
      </c>
      <c r="U162" s="302" t="s">
        <v>181</v>
      </c>
      <c r="V162" s="302" t="s">
        <v>181</v>
      </c>
      <c r="W162" s="302" t="s">
        <v>181</v>
      </c>
      <c r="X162" s="302" t="s">
        <v>181</v>
      </c>
      <c r="Y162" s="302" t="s">
        <v>181</v>
      </c>
      <c r="Z162" s="302" t="s">
        <v>181</v>
      </c>
      <c r="AA162" s="302" t="s">
        <v>181</v>
      </c>
      <c r="AB162" s="302" t="s">
        <v>181</v>
      </c>
      <c r="AC162" s="302" t="s">
        <v>181</v>
      </c>
      <c r="AD162" s="302" t="s">
        <v>181</v>
      </c>
      <c r="AE162" s="302" t="s">
        <v>181</v>
      </c>
      <c r="AF162" s="302" t="s">
        <v>181</v>
      </c>
      <c r="AG162" s="302" t="s">
        <v>181</v>
      </c>
      <c r="AH162" s="302" t="s">
        <v>181</v>
      </c>
      <c r="AI162" s="302" t="s">
        <v>181</v>
      </c>
      <c r="AJ162" s="302" t="s">
        <v>181</v>
      </c>
      <c r="AK162" s="302" t="s">
        <v>181</v>
      </c>
      <c r="AL162" s="302" t="s">
        <v>181</v>
      </c>
      <c r="AM162" s="302" t="s">
        <v>181</v>
      </c>
      <c r="AN162" s="302" t="s">
        <v>181</v>
      </c>
      <c r="AO162" s="302" t="s">
        <v>181</v>
      </c>
      <c r="AP162" s="302" t="s">
        <v>181</v>
      </c>
      <c r="AQ162" s="302" t="s">
        <v>181</v>
      </c>
      <c r="AR162" s="302" t="s">
        <v>181</v>
      </c>
      <c r="AS162" s="302" t="s">
        <v>181</v>
      </c>
      <c r="AT162" s="302" t="s">
        <v>181</v>
      </c>
      <c r="AU162" s="302" t="s">
        <v>181</v>
      </c>
      <c r="AV162" s="302" t="s">
        <v>181</v>
      </c>
      <c r="AW162" s="302" t="s">
        <v>181</v>
      </c>
    </row>
    <row r="163" ht="17.5" spans="1:49">
      <c r="A163" s="31">
        <f>A155</f>
        <v>608</v>
      </c>
      <c r="B163" s="113" t="s">
        <v>385</v>
      </c>
      <c r="C163" s="31" t="s">
        <v>384</v>
      </c>
      <c r="D163" s="41" t="s">
        <v>109</v>
      </c>
      <c r="E163" s="42" t="s">
        <v>383</v>
      </c>
      <c r="F163" s="42" t="s">
        <v>384</v>
      </c>
      <c r="G163" s="19"/>
      <c r="H163" s="195">
        <v>0</v>
      </c>
      <c r="I163" s="195">
        <f>J163+K163*2+L163*4+1</f>
        <v>1</v>
      </c>
      <c r="J163" s="195">
        <v>0</v>
      </c>
      <c r="K163" s="195">
        <v>0</v>
      </c>
      <c r="L163" s="195">
        <v>0</v>
      </c>
      <c r="M163" s="195">
        <v>0</v>
      </c>
      <c r="N163" s="195">
        <v>0</v>
      </c>
      <c r="O163" s="195">
        <v>0</v>
      </c>
      <c r="P163" s="308">
        <f>H163+J163*2+K163*4+L163*8+M163*256+N163*512+O163*1024</f>
        <v>0</v>
      </c>
      <c r="Q163" s="234">
        <v>1</v>
      </c>
      <c r="R163" s="234">
        <v>100</v>
      </c>
      <c r="S163" s="234">
        <v>1</v>
      </c>
      <c r="T163" s="234">
        <v>50</v>
      </c>
      <c r="U163" s="234">
        <v>1</v>
      </c>
      <c r="V163" s="318">
        <v>50</v>
      </c>
      <c r="W163" s="223">
        <v>1</v>
      </c>
      <c r="X163" s="223">
        <v>50</v>
      </c>
      <c r="Y163" s="223">
        <v>0.9</v>
      </c>
      <c r="Z163" s="234">
        <v>100</v>
      </c>
      <c r="AA163" s="223">
        <v>105</v>
      </c>
      <c r="AB163" s="223">
        <v>100</v>
      </c>
      <c r="AC163" s="223">
        <v>104</v>
      </c>
      <c r="AD163" s="223">
        <v>112</v>
      </c>
      <c r="AE163" s="223">
        <v>95</v>
      </c>
      <c r="AF163" s="223">
        <v>90</v>
      </c>
      <c r="AG163" s="223">
        <v>0</v>
      </c>
      <c r="AH163" s="223">
        <v>0</v>
      </c>
      <c r="AI163" s="223">
        <v>44</v>
      </c>
      <c r="AJ163" s="223">
        <v>0</v>
      </c>
      <c r="AK163" s="223">
        <v>0</v>
      </c>
      <c r="AL163" s="223">
        <v>0</v>
      </c>
      <c r="AM163" s="223">
        <v>10</v>
      </c>
      <c r="AN163" s="223">
        <v>0</v>
      </c>
      <c r="AO163" s="223">
        <v>0</v>
      </c>
      <c r="AP163" s="223">
        <v>0</v>
      </c>
      <c r="AQ163" s="223">
        <v>0</v>
      </c>
      <c r="AR163" s="223">
        <v>0</v>
      </c>
      <c r="AS163" s="223">
        <v>0</v>
      </c>
      <c r="AT163" s="223">
        <v>0</v>
      </c>
      <c r="AU163" s="223">
        <v>2</v>
      </c>
      <c r="AV163" s="223">
        <v>1</v>
      </c>
      <c r="AW163" s="223">
        <v>43.6</v>
      </c>
    </row>
    <row r="164" s="3" customFormat="1" ht="17.5" spans="1:49">
      <c r="A164" s="117"/>
      <c r="B164" s="35"/>
      <c r="C164" s="49"/>
      <c r="D164" s="36"/>
      <c r="E164" s="37"/>
      <c r="F164" s="37"/>
      <c r="G164" s="2"/>
      <c r="H164" s="148"/>
      <c r="I164" s="148"/>
      <c r="J164" s="148"/>
      <c r="K164" s="148"/>
      <c r="L164" s="148"/>
      <c r="M164" s="148"/>
      <c r="N164" s="148"/>
      <c r="O164" s="148"/>
      <c r="P164" s="302"/>
      <c r="Q164" s="148"/>
      <c r="R164" s="148"/>
      <c r="S164" s="148"/>
      <c r="T164" s="148"/>
      <c r="U164" s="148"/>
      <c r="V164" s="317"/>
      <c r="W164" s="222"/>
      <c r="X164" s="222"/>
      <c r="Y164" s="222"/>
      <c r="Z164" s="148"/>
      <c r="AA164" s="222"/>
      <c r="AB164" s="222"/>
      <c r="AC164" s="222"/>
      <c r="AD164" s="222"/>
      <c r="AE164" s="222"/>
      <c r="AF164" s="222"/>
      <c r="AG164" s="222"/>
      <c r="AH164" s="222"/>
      <c r="AI164" s="222"/>
      <c r="AJ164" s="222"/>
      <c r="AK164" s="222"/>
      <c r="AL164" s="222"/>
      <c r="AM164" s="222"/>
      <c r="AN164" s="222"/>
      <c r="AO164" s="222"/>
      <c r="AP164" s="222"/>
      <c r="AQ164" s="222"/>
      <c r="AR164" s="222"/>
      <c r="AS164" s="222"/>
      <c r="AT164" s="222"/>
      <c r="AU164" s="222"/>
      <c r="AV164" s="222"/>
      <c r="AW164" s="222"/>
    </row>
    <row r="165" customFormat="1" ht="17.5" spans="1:49">
      <c r="A165" s="118">
        <f>A157</f>
        <v>608</v>
      </c>
      <c r="B165" s="113"/>
      <c r="C165" s="9" t="s">
        <v>384</v>
      </c>
      <c r="D165" s="114" t="s">
        <v>120</v>
      </c>
      <c r="E165" s="115" t="s">
        <v>386</v>
      </c>
      <c r="F165" s="115" t="s">
        <v>387</v>
      </c>
      <c r="G165" s="19"/>
      <c r="H165" s="195"/>
      <c r="I165" s="195"/>
      <c r="J165" s="195"/>
      <c r="K165" s="195"/>
      <c r="L165" s="195"/>
      <c r="M165" s="195"/>
      <c r="N165" s="195"/>
      <c r="O165" s="195"/>
      <c r="P165" s="308"/>
      <c r="Q165" s="234"/>
      <c r="R165" s="234"/>
      <c r="S165" s="234"/>
      <c r="T165" s="234"/>
      <c r="U165" s="234"/>
      <c r="V165" s="318"/>
      <c r="W165" s="223"/>
      <c r="X165" s="223"/>
      <c r="Y165" s="223"/>
      <c r="Z165" s="234"/>
      <c r="AA165" s="223"/>
      <c r="AB165" s="223"/>
      <c r="AC165" s="223"/>
      <c r="AD165" s="223"/>
      <c r="AE165" s="223"/>
      <c r="AF165" s="223"/>
      <c r="AG165" s="223"/>
      <c r="AH165" s="223"/>
      <c r="AI165" s="223"/>
      <c r="AJ165" s="223"/>
      <c r="AK165" s="223"/>
      <c r="AL165" s="223"/>
      <c r="AM165" s="223"/>
      <c r="AN165" s="223"/>
      <c r="AO165" s="223"/>
      <c r="AP165" s="223"/>
      <c r="AQ165" s="223"/>
      <c r="AR165" s="223"/>
      <c r="AS165" s="223"/>
      <c r="AT165" s="223"/>
      <c r="AU165" s="223"/>
      <c r="AV165" s="223"/>
      <c r="AW165" s="223"/>
    </row>
    <row r="166" s="3" customFormat="1" ht="17.5" spans="1:49">
      <c r="A166" s="117"/>
      <c r="B166" s="35"/>
      <c r="C166" s="49"/>
      <c r="D166" s="36"/>
      <c r="E166" s="37"/>
      <c r="F166" s="37"/>
      <c r="G166" s="2"/>
      <c r="H166" s="148">
        <v>0</v>
      </c>
      <c r="I166" s="148"/>
      <c r="J166" s="148"/>
      <c r="K166" s="148"/>
      <c r="L166" s="148"/>
      <c r="M166" s="148"/>
      <c r="N166" s="148"/>
      <c r="O166" s="148"/>
      <c r="P166" s="302">
        <v>0</v>
      </c>
      <c r="Q166" s="148" t="s">
        <v>181</v>
      </c>
      <c r="R166" s="148" t="s">
        <v>181</v>
      </c>
      <c r="S166" s="148" t="s">
        <v>181</v>
      </c>
      <c r="T166" s="148" t="s">
        <v>181</v>
      </c>
      <c r="U166" s="148" t="s">
        <v>181</v>
      </c>
      <c r="V166" s="317" t="s">
        <v>181</v>
      </c>
      <c r="W166" s="222" t="s">
        <v>181</v>
      </c>
      <c r="X166" s="222" t="s">
        <v>181</v>
      </c>
      <c r="Y166" s="222" t="s">
        <v>181</v>
      </c>
      <c r="Z166" s="148" t="s">
        <v>181</v>
      </c>
      <c r="AA166" s="222" t="s">
        <v>181</v>
      </c>
      <c r="AB166" s="222" t="s">
        <v>181</v>
      </c>
      <c r="AC166" s="222" t="s">
        <v>181</v>
      </c>
      <c r="AD166" s="222" t="s">
        <v>181</v>
      </c>
      <c r="AE166" s="222" t="s">
        <v>181</v>
      </c>
      <c r="AF166" s="222" t="s">
        <v>181</v>
      </c>
      <c r="AG166" s="222" t="s">
        <v>181</v>
      </c>
      <c r="AH166" s="222" t="s">
        <v>181</v>
      </c>
      <c r="AI166" s="222" t="s">
        <v>181</v>
      </c>
      <c r="AJ166" s="222" t="s">
        <v>181</v>
      </c>
      <c r="AK166" s="222" t="s">
        <v>181</v>
      </c>
      <c r="AL166" s="222" t="s">
        <v>181</v>
      </c>
      <c r="AM166" s="222" t="s">
        <v>181</v>
      </c>
      <c r="AN166" s="222" t="s">
        <v>181</v>
      </c>
      <c r="AO166" s="222" t="s">
        <v>181</v>
      </c>
      <c r="AP166" s="222" t="s">
        <v>181</v>
      </c>
      <c r="AQ166" s="222" t="s">
        <v>181</v>
      </c>
      <c r="AR166" s="222" t="s">
        <v>181</v>
      </c>
      <c r="AS166" s="222" t="s">
        <v>181</v>
      </c>
      <c r="AT166" s="222" t="s">
        <v>181</v>
      </c>
      <c r="AU166" s="222" t="s">
        <v>181</v>
      </c>
      <c r="AV166" s="222" t="s">
        <v>181</v>
      </c>
      <c r="AW166" s="222" t="s">
        <v>181</v>
      </c>
    </row>
    <row r="167" s="18" customFormat="1" ht="17.5" spans="1:49">
      <c r="A167" s="183">
        <f>A4</f>
        <v>608</v>
      </c>
      <c r="B167" s="184" t="s">
        <v>385</v>
      </c>
      <c r="C167" s="185" t="s">
        <v>384</v>
      </c>
      <c r="D167" s="186" t="s">
        <v>126</v>
      </c>
      <c r="E167" s="187" t="s">
        <v>391</v>
      </c>
      <c r="F167" s="187" t="s">
        <v>392</v>
      </c>
      <c r="G167" s="20"/>
      <c r="H167" s="20">
        <v>0</v>
      </c>
      <c r="I167" s="20">
        <f>J167+K167*2+L167*4+1</f>
        <v>1</v>
      </c>
      <c r="J167" s="20">
        <v>0</v>
      </c>
      <c r="K167" s="20">
        <v>0</v>
      </c>
      <c r="L167" s="20">
        <v>0</v>
      </c>
      <c r="M167" s="20">
        <v>1</v>
      </c>
      <c r="N167" s="20">
        <v>0</v>
      </c>
      <c r="O167" s="20">
        <v>0</v>
      </c>
      <c r="P167" s="20">
        <f>H167+J167*2+K167*4+L167*8+M167*256+N167*512+O167*1024</f>
        <v>256</v>
      </c>
      <c r="Q167" s="20">
        <v>1</v>
      </c>
      <c r="R167" s="20">
        <v>100</v>
      </c>
      <c r="S167" s="20">
        <v>1</v>
      </c>
      <c r="T167" s="20">
        <v>50</v>
      </c>
      <c r="U167" s="20">
        <v>1</v>
      </c>
      <c r="V167" s="20">
        <v>50</v>
      </c>
      <c r="W167" s="20">
        <v>1</v>
      </c>
      <c r="X167" s="20">
        <v>50</v>
      </c>
      <c r="Y167" s="20">
        <v>0.9</v>
      </c>
      <c r="Z167" s="20">
        <v>100</v>
      </c>
      <c r="AA167" s="20">
        <v>105</v>
      </c>
      <c r="AB167" s="20">
        <v>100</v>
      </c>
      <c r="AC167" s="20">
        <v>104</v>
      </c>
      <c r="AD167" s="20">
        <v>112</v>
      </c>
      <c r="AE167" s="20">
        <v>95</v>
      </c>
      <c r="AF167" s="20">
        <v>90</v>
      </c>
      <c r="AG167" s="20">
        <v>0</v>
      </c>
      <c r="AH167" s="20">
        <v>0</v>
      </c>
      <c r="AI167" s="20">
        <v>44</v>
      </c>
      <c r="AJ167" s="20">
        <v>0</v>
      </c>
      <c r="AK167" s="20">
        <v>0</v>
      </c>
      <c r="AL167" s="20">
        <v>0</v>
      </c>
      <c r="AM167" s="20">
        <v>10</v>
      </c>
      <c r="AN167" s="20">
        <v>0</v>
      </c>
      <c r="AO167" s="20">
        <v>0</v>
      </c>
      <c r="AP167" s="20">
        <v>0</v>
      </c>
      <c r="AQ167" s="20">
        <v>0</v>
      </c>
      <c r="AR167" s="20">
        <v>0</v>
      </c>
      <c r="AS167" s="20">
        <v>0</v>
      </c>
      <c r="AT167" s="20">
        <v>0</v>
      </c>
      <c r="AU167" s="20">
        <v>2</v>
      </c>
      <c r="AV167" s="20">
        <v>1</v>
      </c>
      <c r="AW167" s="20">
        <v>43.6</v>
      </c>
    </row>
    <row r="168" s="2" customFormat="1" ht="17.5" spans="1:49">
      <c r="A168" s="37"/>
      <c r="B168" s="35"/>
      <c r="C168" s="37"/>
      <c r="D168" s="37"/>
      <c r="E168" s="37" t="s">
        <v>162</v>
      </c>
      <c r="F168" s="37"/>
      <c r="H168" s="148">
        <v>1</v>
      </c>
      <c r="I168" s="148">
        <f>J168+K168*2+L168*4+1</f>
        <v>4</v>
      </c>
      <c r="J168" s="148">
        <v>1</v>
      </c>
      <c r="K168" s="148">
        <v>1</v>
      </c>
      <c r="L168" s="148">
        <v>0</v>
      </c>
      <c r="M168" s="148">
        <v>0</v>
      </c>
      <c r="N168" s="148">
        <v>1</v>
      </c>
      <c r="O168" s="148">
        <v>0</v>
      </c>
      <c r="P168" s="309">
        <f>H168+J168*2+K168*4+L168*8+M168*256+N168*512+O168*1024</f>
        <v>519</v>
      </c>
      <c r="Q168" s="148" t="s">
        <v>181</v>
      </c>
      <c r="R168" s="148" t="s">
        <v>181</v>
      </c>
      <c r="S168" s="148" t="s">
        <v>181</v>
      </c>
      <c r="T168" s="148" t="s">
        <v>181</v>
      </c>
      <c r="U168" s="148" t="s">
        <v>181</v>
      </c>
      <c r="V168" s="317" t="s">
        <v>181</v>
      </c>
      <c r="W168" s="222" t="s">
        <v>181</v>
      </c>
      <c r="X168" s="222" t="s">
        <v>181</v>
      </c>
      <c r="Y168" s="222" t="s">
        <v>181</v>
      </c>
      <c r="Z168" s="148" t="s">
        <v>181</v>
      </c>
      <c r="AA168" s="222" t="s">
        <v>181</v>
      </c>
      <c r="AB168" s="222" t="s">
        <v>181</v>
      </c>
      <c r="AC168" s="247" t="s">
        <v>1279</v>
      </c>
      <c r="AD168" s="247" t="s">
        <v>1288</v>
      </c>
      <c r="AE168" s="222" t="s">
        <v>1278</v>
      </c>
      <c r="AF168" s="222" t="s">
        <v>151</v>
      </c>
      <c r="AG168" s="222">
        <v>0</v>
      </c>
      <c r="AH168" s="222">
        <v>0</v>
      </c>
      <c r="AI168" s="222">
        <v>60</v>
      </c>
      <c r="AJ168" s="222">
        <v>0</v>
      </c>
      <c r="AK168" s="222">
        <v>0</v>
      </c>
      <c r="AL168" s="222">
        <v>0</v>
      </c>
      <c r="AM168" s="222">
        <v>0</v>
      </c>
      <c r="AN168" s="222">
        <v>0</v>
      </c>
      <c r="AO168" s="222">
        <v>0</v>
      </c>
      <c r="AP168" s="222">
        <v>0</v>
      </c>
      <c r="AQ168" s="222">
        <v>0</v>
      </c>
      <c r="AR168" s="222">
        <v>0</v>
      </c>
      <c r="AS168" s="222">
        <v>0</v>
      </c>
      <c r="AT168" s="222">
        <v>0</v>
      </c>
      <c r="AU168" s="222" t="s">
        <v>181</v>
      </c>
      <c r="AV168" s="222">
        <v>0</v>
      </c>
      <c r="AW168" s="222">
        <v>60</v>
      </c>
    </row>
    <row r="169" ht="17.5" spans="1:49">
      <c r="A169" s="31">
        <f>A163</f>
        <v>608</v>
      </c>
      <c r="B169" s="40" t="s">
        <v>393</v>
      </c>
      <c r="C169" s="31" t="s">
        <v>394</v>
      </c>
      <c r="D169" s="41" t="s">
        <v>109</v>
      </c>
      <c r="E169" s="42" t="s">
        <v>395</v>
      </c>
      <c r="F169" s="42" t="s">
        <v>396</v>
      </c>
      <c r="G169" s="19"/>
      <c r="H169" s="195">
        <v>1</v>
      </c>
      <c r="I169" s="195">
        <f>J169+K169*2+L169*4+1</f>
        <v>4</v>
      </c>
      <c r="J169" s="195">
        <v>1</v>
      </c>
      <c r="K169" s="195">
        <v>1</v>
      </c>
      <c r="L169" s="195">
        <v>0</v>
      </c>
      <c r="M169" s="195">
        <v>0</v>
      </c>
      <c r="N169" s="308">
        <v>1</v>
      </c>
      <c r="O169" s="195">
        <v>0</v>
      </c>
      <c r="P169" s="308">
        <f>H169+J169*2+K169*4+L169*8+M169*256+N169*512+O169*1024</f>
        <v>519</v>
      </c>
      <c r="Q169" s="234">
        <v>1</v>
      </c>
      <c r="R169" s="234">
        <v>100</v>
      </c>
      <c r="S169" s="234">
        <v>1</v>
      </c>
      <c r="T169" s="234">
        <v>50</v>
      </c>
      <c r="U169" s="234">
        <v>1</v>
      </c>
      <c r="V169" s="318">
        <v>50</v>
      </c>
      <c r="W169" s="223">
        <v>1</v>
      </c>
      <c r="X169" s="223">
        <v>50</v>
      </c>
      <c r="Y169" s="223">
        <v>0.9</v>
      </c>
      <c r="Z169" s="234">
        <v>100</v>
      </c>
      <c r="AA169" s="223">
        <v>105</v>
      </c>
      <c r="AB169" s="223">
        <v>100</v>
      </c>
      <c r="AC169" s="223">
        <v>102</v>
      </c>
      <c r="AD169" s="223">
        <v>106</v>
      </c>
      <c r="AE169" s="223">
        <v>95</v>
      </c>
      <c r="AF169" s="223">
        <v>90</v>
      </c>
      <c r="AG169" s="223">
        <v>0</v>
      </c>
      <c r="AH169" s="223">
        <v>0</v>
      </c>
      <c r="AI169" s="223">
        <v>60</v>
      </c>
      <c r="AJ169" s="223">
        <v>0</v>
      </c>
      <c r="AK169" s="223">
        <v>0</v>
      </c>
      <c r="AL169" s="223">
        <v>0</v>
      </c>
      <c r="AM169" s="223">
        <v>10</v>
      </c>
      <c r="AN169" s="223">
        <v>0</v>
      </c>
      <c r="AO169" s="223">
        <v>0</v>
      </c>
      <c r="AP169" s="223">
        <v>0</v>
      </c>
      <c r="AQ169" s="223">
        <v>0</v>
      </c>
      <c r="AR169" s="223">
        <v>0</v>
      </c>
      <c r="AS169" s="223">
        <v>0</v>
      </c>
      <c r="AT169" s="223">
        <v>0</v>
      </c>
      <c r="AU169" s="223">
        <v>2</v>
      </c>
      <c r="AV169" s="223">
        <v>1</v>
      </c>
      <c r="AW169" s="223">
        <v>60</v>
      </c>
    </row>
    <row r="170" s="3" customFormat="1" ht="17.5" spans="1:49">
      <c r="A170" s="34"/>
      <c r="B170" s="35"/>
      <c r="C170" s="34"/>
      <c r="D170" s="36"/>
      <c r="E170" s="37"/>
      <c r="F170" s="34"/>
      <c r="G170" s="2"/>
      <c r="H170" s="148"/>
      <c r="I170" s="148"/>
      <c r="J170" s="148"/>
      <c r="K170" s="148"/>
      <c r="L170" s="148"/>
      <c r="M170" s="148"/>
      <c r="N170" s="148"/>
      <c r="O170" s="148"/>
      <c r="P170" s="302"/>
      <c r="Q170" s="148"/>
      <c r="R170" s="148"/>
      <c r="S170" s="148"/>
      <c r="T170" s="148"/>
      <c r="U170" s="148"/>
      <c r="V170" s="317"/>
      <c r="W170" s="222"/>
      <c r="X170" s="222"/>
      <c r="Y170" s="222"/>
      <c r="Z170" s="148"/>
      <c r="AA170" s="222"/>
      <c r="AB170" s="222"/>
      <c r="AC170" s="222"/>
      <c r="AD170" s="222"/>
      <c r="AE170" s="222"/>
      <c r="AF170" s="222"/>
      <c r="AG170" s="222"/>
      <c r="AH170" s="222"/>
      <c r="AI170" s="222"/>
      <c r="AJ170" s="222"/>
      <c r="AK170" s="222"/>
      <c r="AL170" s="222"/>
      <c r="AM170" s="222"/>
      <c r="AN170" s="222"/>
      <c r="AO170" s="222"/>
      <c r="AP170" s="222"/>
      <c r="AQ170" s="222"/>
      <c r="AR170" s="222"/>
      <c r="AS170" s="222"/>
      <c r="AT170" s="222"/>
      <c r="AU170" s="222"/>
      <c r="AV170" s="222"/>
      <c r="AW170" s="222"/>
    </row>
    <row r="171" customFormat="1" ht="17.5" spans="1:49">
      <c r="A171" s="48">
        <f>A165</f>
        <v>608</v>
      </c>
      <c r="B171" s="40"/>
      <c r="C171" s="31" t="s">
        <v>394</v>
      </c>
      <c r="D171" s="41" t="s">
        <v>120</v>
      </c>
      <c r="E171" s="42" t="s">
        <v>397</v>
      </c>
      <c r="F171" s="42" t="s">
        <v>398</v>
      </c>
      <c r="G171" s="19"/>
      <c r="H171" s="195"/>
      <c r="I171" s="195"/>
      <c r="J171" s="195"/>
      <c r="K171" s="195"/>
      <c r="L171" s="195"/>
      <c r="M171" s="195"/>
      <c r="N171" s="195"/>
      <c r="O171" s="195"/>
      <c r="P171" s="308"/>
      <c r="Q171" s="234"/>
      <c r="R171" s="234"/>
      <c r="S171" s="234"/>
      <c r="T171" s="234"/>
      <c r="U171" s="234"/>
      <c r="V171" s="318"/>
      <c r="W171" s="223"/>
      <c r="X171" s="223"/>
      <c r="Y171" s="223"/>
      <c r="Z171" s="234"/>
      <c r="AA171" s="223"/>
      <c r="AB171" s="223"/>
      <c r="AC171" s="223"/>
      <c r="AD171" s="223"/>
      <c r="AE171" s="223"/>
      <c r="AF171" s="223"/>
      <c r="AG171" s="223"/>
      <c r="AH171" s="223"/>
      <c r="AI171" s="223"/>
      <c r="AJ171" s="223"/>
      <c r="AK171" s="223"/>
      <c r="AL171" s="223"/>
      <c r="AM171" s="223"/>
      <c r="AN171" s="223"/>
      <c r="AO171" s="223"/>
      <c r="AP171" s="223"/>
      <c r="AQ171" s="223"/>
      <c r="AR171" s="223"/>
      <c r="AS171" s="223"/>
      <c r="AT171" s="223"/>
      <c r="AU171" s="223"/>
      <c r="AV171" s="223"/>
      <c r="AW171" s="223"/>
    </row>
    <row r="172" s="3" customFormat="1" ht="17.5" spans="1:49">
      <c r="A172" s="34"/>
      <c r="B172" s="35"/>
      <c r="C172" s="34"/>
      <c r="D172" s="36"/>
      <c r="E172" s="37"/>
      <c r="F172" s="34"/>
      <c r="G172" s="2"/>
      <c r="H172" s="148"/>
      <c r="I172" s="148"/>
      <c r="J172" s="148"/>
      <c r="K172" s="148"/>
      <c r="L172" s="148"/>
      <c r="M172" s="148"/>
      <c r="N172" s="148"/>
      <c r="O172" s="148"/>
      <c r="P172" s="302"/>
      <c r="Q172" s="148"/>
      <c r="R172" s="148"/>
      <c r="S172" s="148"/>
      <c r="T172" s="148"/>
      <c r="U172" s="148"/>
      <c r="V172" s="317"/>
      <c r="W172" s="222"/>
      <c r="X172" s="222"/>
      <c r="Y172" s="222"/>
      <c r="Z172" s="148"/>
      <c r="AA172" s="222"/>
      <c r="AB172" s="222"/>
      <c r="AC172" s="222"/>
      <c r="AD172" s="222"/>
      <c r="AE172" s="222"/>
      <c r="AF172" s="222"/>
      <c r="AG172" s="222"/>
      <c r="AH172" s="222"/>
      <c r="AI172" s="222"/>
      <c r="AJ172" s="222"/>
      <c r="AK172" s="222"/>
      <c r="AL172" s="222"/>
      <c r="AM172" s="222"/>
      <c r="AN172" s="222"/>
      <c r="AO172" s="222"/>
      <c r="AP172" s="222"/>
      <c r="AQ172" s="222"/>
      <c r="AR172" s="222"/>
      <c r="AS172" s="222"/>
      <c r="AT172" s="222"/>
      <c r="AU172" s="222"/>
      <c r="AV172" s="222"/>
      <c r="AW172" s="222"/>
    </row>
    <row r="173" customFormat="1" ht="17.5" spans="1:49">
      <c r="A173" s="48">
        <f t="shared" ref="A173" si="31">A169</f>
        <v>608</v>
      </c>
      <c r="B173" s="40"/>
      <c r="C173" s="31" t="s">
        <v>394</v>
      </c>
      <c r="D173" s="41" t="s">
        <v>126</v>
      </c>
      <c r="E173" s="42" t="s">
        <v>399</v>
      </c>
      <c r="F173" s="42" t="s">
        <v>400</v>
      </c>
      <c r="G173" s="19"/>
      <c r="H173" s="195"/>
      <c r="I173" s="195"/>
      <c r="J173" s="195"/>
      <c r="K173" s="195"/>
      <c r="L173" s="195"/>
      <c r="M173" s="195"/>
      <c r="N173" s="195"/>
      <c r="O173" s="195"/>
      <c r="P173" s="308"/>
      <c r="Q173" s="234"/>
      <c r="R173" s="234"/>
      <c r="S173" s="234"/>
      <c r="T173" s="234"/>
      <c r="U173" s="234"/>
      <c r="V173" s="318"/>
      <c r="W173" s="223"/>
      <c r="X173" s="223"/>
      <c r="Y173" s="223"/>
      <c r="Z173" s="234"/>
      <c r="AA173" s="223"/>
      <c r="AB173" s="223"/>
      <c r="AC173" s="223"/>
      <c r="AD173" s="223"/>
      <c r="AE173" s="223"/>
      <c r="AF173" s="223"/>
      <c r="AG173" s="223"/>
      <c r="AH173" s="223"/>
      <c r="AI173" s="223"/>
      <c r="AJ173" s="223"/>
      <c r="AK173" s="223"/>
      <c r="AL173" s="223"/>
      <c r="AM173" s="223"/>
      <c r="AN173" s="223"/>
      <c r="AO173" s="223"/>
      <c r="AP173" s="223"/>
      <c r="AQ173" s="223"/>
      <c r="AR173" s="223"/>
      <c r="AS173" s="223"/>
      <c r="AT173" s="223"/>
      <c r="AU173" s="223"/>
      <c r="AV173" s="223"/>
      <c r="AW173" s="223"/>
    </row>
    <row r="174" s="2" customFormat="1" ht="17.5" spans="1:49">
      <c r="A174" s="34"/>
      <c r="B174" s="35"/>
      <c r="C174" s="34"/>
      <c r="D174" s="36"/>
      <c r="E174" s="37" t="s">
        <v>417</v>
      </c>
      <c r="F174" s="37" t="s">
        <v>402</v>
      </c>
      <c r="H174" s="302">
        <v>0</v>
      </c>
      <c r="I174" s="302"/>
      <c r="J174" s="302"/>
      <c r="K174" s="302"/>
      <c r="L174" s="302"/>
      <c r="M174" s="302"/>
      <c r="N174" s="302"/>
      <c r="O174" s="302"/>
      <c r="P174" s="309">
        <f t="shared" ref="P174:P181" si="32">H174+J174*2+K174*4+L174*8+M174*256+N174*512+O174*1024</f>
        <v>0</v>
      </c>
      <c r="Q174" s="148" t="s">
        <v>181</v>
      </c>
      <c r="R174" s="148" t="s">
        <v>181</v>
      </c>
      <c r="S174" s="148" t="s">
        <v>181</v>
      </c>
      <c r="T174" s="148" t="s">
        <v>181</v>
      </c>
      <c r="U174" s="148" t="s">
        <v>181</v>
      </c>
      <c r="V174" s="317" t="s">
        <v>181</v>
      </c>
      <c r="W174" s="222" t="s">
        <v>181</v>
      </c>
      <c r="X174" s="148" t="s">
        <v>181</v>
      </c>
      <c r="Y174" s="148" t="s">
        <v>181</v>
      </c>
      <c r="Z174" s="317" t="s">
        <v>181</v>
      </c>
      <c r="AA174" s="222" t="s">
        <v>181</v>
      </c>
      <c r="AB174" s="148" t="s">
        <v>181</v>
      </c>
      <c r="AC174" s="148" t="s">
        <v>181</v>
      </c>
      <c r="AD174" s="317" t="s">
        <v>181</v>
      </c>
      <c r="AE174" s="222" t="s">
        <v>181</v>
      </c>
      <c r="AF174" s="148" t="s">
        <v>181</v>
      </c>
      <c r="AG174" s="148" t="s">
        <v>181</v>
      </c>
      <c r="AH174" s="317" t="s">
        <v>181</v>
      </c>
      <c r="AI174" s="222" t="s">
        <v>181</v>
      </c>
      <c r="AJ174" s="148" t="s">
        <v>181</v>
      </c>
      <c r="AK174" s="148" t="s">
        <v>181</v>
      </c>
      <c r="AL174" s="317" t="s">
        <v>181</v>
      </c>
      <c r="AM174" s="222" t="s">
        <v>181</v>
      </c>
      <c r="AN174" s="148" t="s">
        <v>181</v>
      </c>
      <c r="AO174" s="148" t="s">
        <v>181</v>
      </c>
      <c r="AP174" s="317" t="s">
        <v>181</v>
      </c>
      <c r="AQ174" s="222" t="s">
        <v>181</v>
      </c>
      <c r="AR174" s="148" t="s">
        <v>181</v>
      </c>
      <c r="AS174" s="148" t="s">
        <v>181</v>
      </c>
      <c r="AT174" s="317" t="s">
        <v>181</v>
      </c>
      <c r="AU174" s="222" t="s">
        <v>181</v>
      </c>
      <c r="AV174" s="222" t="s">
        <v>181</v>
      </c>
      <c r="AW174" s="222" t="s">
        <v>181</v>
      </c>
    </row>
    <row r="175" ht="17.5" spans="1:49">
      <c r="A175" s="31">
        <f>A169</f>
        <v>608</v>
      </c>
      <c r="B175" s="40" t="s">
        <v>409</v>
      </c>
      <c r="C175" s="31" t="s">
        <v>410</v>
      </c>
      <c r="D175" s="41" t="s">
        <v>109</v>
      </c>
      <c r="E175" s="42" t="s">
        <v>411</v>
      </c>
      <c r="F175" s="42" t="s">
        <v>412</v>
      </c>
      <c r="G175" s="19"/>
      <c r="H175" s="195">
        <v>0</v>
      </c>
      <c r="I175" s="195">
        <f>J175+K175*2+L175*4+1</f>
        <v>1</v>
      </c>
      <c r="J175" s="195">
        <v>0</v>
      </c>
      <c r="K175" s="195">
        <v>0</v>
      </c>
      <c r="L175" s="195">
        <v>0</v>
      </c>
      <c r="M175" s="195">
        <v>1</v>
      </c>
      <c r="N175" s="195">
        <v>0</v>
      </c>
      <c r="O175" s="195">
        <v>0</v>
      </c>
      <c r="P175" s="308">
        <f t="shared" si="32"/>
        <v>256</v>
      </c>
      <c r="Q175" s="234">
        <v>1</v>
      </c>
      <c r="R175" s="234">
        <v>100</v>
      </c>
      <c r="S175" s="234">
        <v>1</v>
      </c>
      <c r="T175" s="234">
        <v>50</v>
      </c>
      <c r="U175" s="234">
        <v>1</v>
      </c>
      <c r="V175" s="234">
        <v>50</v>
      </c>
      <c r="W175" s="223">
        <v>1</v>
      </c>
      <c r="X175" s="223">
        <v>50</v>
      </c>
      <c r="Y175" s="223">
        <v>0.9</v>
      </c>
      <c r="Z175" s="234">
        <v>100</v>
      </c>
      <c r="AA175" s="223">
        <v>105</v>
      </c>
      <c r="AB175" s="223">
        <v>100</v>
      </c>
      <c r="AC175" s="223">
        <v>104</v>
      </c>
      <c r="AD175" s="223">
        <v>112</v>
      </c>
      <c r="AE175" s="223">
        <v>95</v>
      </c>
      <c r="AF175" s="223">
        <v>90</v>
      </c>
      <c r="AG175" s="223">
        <v>0</v>
      </c>
      <c r="AH175" s="223">
        <v>0</v>
      </c>
      <c r="AI175" s="223">
        <v>44</v>
      </c>
      <c r="AJ175" s="223">
        <v>0</v>
      </c>
      <c r="AK175" s="223">
        <v>0</v>
      </c>
      <c r="AL175" s="223">
        <v>0</v>
      </c>
      <c r="AM175" s="223">
        <v>10</v>
      </c>
      <c r="AN175" s="223">
        <v>0</v>
      </c>
      <c r="AO175" s="223">
        <v>0</v>
      </c>
      <c r="AP175" s="223">
        <v>0</v>
      </c>
      <c r="AQ175" s="223">
        <v>0</v>
      </c>
      <c r="AR175" s="223">
        <v>0</v>
      </c>
      <c r="AS175" s="223">
        <v>0</v>
      </c>
      <c r="AT175" s="223">
        <v>0</v>
      </c>
      <c r="AU175" s="223">
        <v>2</v>
      </c>
      <c r="AV175" s="223">
        <v>1</v>
      </c>
      <c r="AW175" s="223">
        <v>43.6</v>
      </c>
    </row>
    <row r="176" s="6" customFormat="1" ht="17.5" spans="1:49">
      <c r="A176" s="62"/>
      <c r="B176" s="63"/>
      <c r="C176" s="62"/>
      <c r="D176" s="64"/>
      <c r="E176" s="65" t="s">
        <v>413</v>
      </c>
      <c r="F176" s="65" t="s">
        <v>414</v>
      </c>
      <c r="H176" s="238">
        <v>0</v>
      </c>
      <c r="I176" s="238"/>
      <c r="J176" s="238"/>
      <c r="K176" s="238"/>
      <c r="L176" s="238"/>
      <c r="M176" s="238"/>
      <c r="N176" s="238"/>
      <c r="O176" s="238"/>
      <c r="P176" s="312">
        <f t="shared" si="32"/>
        <v>0</v>
      </c>
      <c r="Q176" s="238" t="s">
        <v>181</v>
      </c>
      <c r="R176" s="238" t="s">
        <v>181</v>
      </c>
      <c r="S176" s="238" t="s">
        <v>181</v>
      </c>
      <c r="T176" s="238" t="s">
        <v>181</v>
      </c>
      <c r="U176" s="238" t="s">
        <v>181</v>
      </c>
      <c r="V176" s="238" t="s">
        <v>181</v>
      </c>
      <c r="W176" s="225" t="s">
        <v>181</v>
      </c>
      <c r="X176" s="238" t="s">
        <v>181</v>
      </c>
      <c r="Y176" s="238" t="s">
        <v>181</v>
      </c>
      <c r="Z176" s="320" t="s">
        <v>181</v>
      </c>
      <c r="AA176" s="225" t="s">
        <v>181</v>
      </c>
      <c r="AB176" s="238" t="s">
        <v>181</v>
      </c>
      <c r="AC176" s="238" t="s">
        <v>181</v>
      </c>
      <c r="AD176" s="320" t="s">
        <v>181</v>
      </c>
      <c r="AE176" s="225" t="s">
        <v>181</v>
      </c>
      <c r="AF176" s="238" t="s">
        <v>181</v>
      </c>
      <c r="AG176" s="238" t="s">
        <v>181</v>
      </c>
      <c r="AH176" s="320" t="s">
        <v>181</v>
      </c>
      <c r="AI176" s="225" t="s">
        <v>181</v>
      </c>
      <c r="AJ176" s="238" t="s">
        <v>181</v>
      </c>
      <c r="AK176" s="238" t="s">
        <v>181</v>
      </c>
      <c r="AL176" s="320" t="s">
        <v>181</v>
      </c>
      <c r="AM176" s="225" t="s">
        <v>181</v>
      </c>
      <c r="AN176" s="238" t="s">
        <v>181</v>
      </c>
      <c r="AO176" s="238" t="s">
        <v>181</v>
      </c>
      <c r="AP176" s="320" t="s">
        <v>181</v>
      </c>
      <c r="AQ176" s="225" t="s">
        <v>181</v>
      </c>
      <c r="AR176" s="238" t="s">
        <v>181</v>
      </c>
      <c r="AS176" s="238" t="s">
        <v>181</v>
      </c>
      <c r="AT176" s="320" t="s">
        <v>181</v>
      </c>
      <c r="AU176" s="225" t="s">
        <v>181</v>
      </c>
      <c r="AV176" s="225" t="s">
        <v>181</v>
      </c>
      <c r="AW176" s="225" t="s">
        <v>181</v>
      </c>
    </row>
    <row r="177" ht="17.5" spans="1:49">
      <c r="A177" s="31">
        <f>A175</f>
        <v>608</v>
      </c>
      <c r="B177" s="40" t="s">
        <v>409</v>
      </c>
      <c r="C177" s="31" t="s">
        <v>410</v>
      </c>
      <c r="D177" s="41" t="s">
        <v>120</v>
      </c>
      <c r="E177" s="42" t="s">
        <v>415</v>
      </c>
      <c r="F177" s="42" t="s">
        <v>416</v>
      </c>
      <c r="G177" s="19"/>
      <c r="H177" s="195">
        <v>0</v>
      </c>
      <c r="I177" s="195">
        <f>J177+K177*2+L177*4+1</f>
        <v>1</v>
      </c>
      <c r="J177" s="195">
        <v>0</v>
      </c>
      <c r="K177" s="195">
        <v>0</v>
      </c>
      <c r="L177" s="195">
        <v>0</v>
      </c>
      <c r="M177" s="195">
        <v>1</v>
      </c>
      <c r="N177" s="195">
        <v>0</v>
      </c>
      <c r="O177" s="195">
        <v>0</v>
      </c>
      <c r="P177" s="308">
        <f t="shared" si="32"/>
        <v>256</v>
      </c>
      <c r="Q177" s="234">
        <v>1</v>
      </c>
      <c r="R177" s="234">
        <v>100</v>
      </c>
      <c r="S177" s="234">
        <v>1</v>
      </c>
      <c r="T177" s="234">
        <v>50</v>
      </c>
      <c r="U177" s="234">
        <v>1</v>
      </c>
      <c r="V177" s="318">
        <v>50</v>
      </c>
      <c r="W177" s="223">
        <v>1</v>
      </c>
      <c r="X177" s="223">
        <v>50</v>
      </c>
      <c r="Y177" s="223">
        <v>0.9</v>
      </c>
      <c r="Z177" s="234">
        <v>100</v>
      </c>
      <c r="AA177" s="223">
        <v>105</v>
      </c>
      <c r="AB177" s="223">
        <v>100</v>
      </c>
      <c r="AC177" s="223">
        <v>104</v>
      </c>
      <c r="AD177" s="223">
        <v>112</v>
      </c>
      <c r="AE177" s="223">
        <v>95</v>
      </c>
      <c r="AF177" s="223">
        <v>90</v>
      </c>
      <c r="AG177" s="223">
        <v>0</v>
      </c>
      <c r="AH177" s="223">
        <v>0</v>
      </c>
      <c r="AI177" s="223">
        <v>44</v>
      </c>
      <c r="AJ177" s="223">
        <v>0</v>
      </c>
      <c r="AK177" s="223">
        <v>0</v>
      </c>
      <c r="AL177" s="223">
        <v>0</v>
      </c>
      <c r="AM177" s="223">
        <v>10</v>
      </c>
      <c r="AN177" s="223">
        <v>0</v>
      </c>
      <c r="AO177" s="223">
        <v>0</v>
      </c>
      <c r="AP177" s="223">
        <v>0</v>
      </c>
      <c r="AQ177" s="223">
        <v>0</v>
      </c>
      <c r="AR177" s="223">
        <v>0</v>
      </c>
      <c r="AS177" s="223">
        <v>0</v>
      </c>
      <c r="AT177" s="223">
        <v>0</v>
      </c>
      <c r="AU177" s="223">
        <v>2</v>
      </c>
      <c r="AV177" s="223">
        <v>1</v>
      </c>
      <c r="AW177" s="223">
        <v>43.6</v>
      </c>
    </row>
    <row r="178" s="2" customFormat="1" ht="17.5" spans="1:49">
      <c r="A178" s="34"/>
      <c r="B178" s="35"/>
      <c r="C178" s="34"/>
      <c r="D178" s="36"/>
      <c r="E178" s="37" t="s">
        <v>417</v>
      </c>
      <c r="F178" s="37" t="s">
        <v>418</v>
      </c>
      <c r="H178" s="148">
        <v>0</v>
      </c>
      <c r="I178" s="148"/>
      <c r="J178" s="148"/>
      <c r="K178" s="148"/>
      <c r="L178" s="148"/>
      <c r="M178" s="148"/>
      <c r="N178" s="148"/>
      <c r="O178" s="148"/>
      <c r="P178" s="309">
        <f t="shared" si="32"/>
        <v>0</v>
      </c>
      <c r="Q178" s="148" t="s">
        <v>181</v>
      </c>
      <c r="R178" s="148" t="s">
        <v>181</v>
      </c>
      <c r="S178" s="148" t="s">
        <v>181</v>
      </c>
      <c r="T178" s="148" t="s">
        <v>181</v>
      </c>
      <c r="U178" s="148" t="s">
        <v>181</v>
      </c>
      <c r="V178" s="317" t="s">
        <v>181</v>
      </c>
      <c r="W178" s="222" t="s">
        <v>181</v>
      </c>
      <c r="X178" s="148" t="s">
        <v>181</v>
      </c>
      <c r="Y178" s="148" t="s">
        <v>181</v>
      </c>
      <c r="Z178" s="317" t="s">
        <v>181</v>
      </c>
      <c r="AA178" s="222" t="s">
        <v>181</v>
      </c>
      <c r="AB178" s="148" t="s">
        <v>181</v>
      </c>
      <c r="AC178" s="148" t="s">
        <v>181</v>
      </c>
      <c r="AD178" s="317" t="s">
        <v>181</v>
      </c>
      <c r="AE178" s="222" t="s">
        <v>181</v>
      </c>
      <c r="AF178" s="222" t="s">
        <v>181</v>
      </c>
      <c r="AG178" s="148" t="s">
        <v>181</v>
      </c>
      <c r="AH178" s="148" t="s">
        <v>181</v>
      </c>
      <c r="AI178" s="317" t="s">
        <v>181</v>
      </c>
      <c r="AJ178" s="222" t="s">
        <v>181</v>
      </c>
      <c r="AK178" s="148" t="s">
        <v>181</v>
      </c>
      <c r="AL178" s="148" t="s">
        <v>181</v>
      </c>
      <c r="AM178" s="317" t="s">
        <v>181</v>
      </c>
      <c r="AN178" s="222" t="s">
        <v>181</v>
      </c>
      <c r="AO178" s="148" t="s">
        <v>181</v>
      </c>
      <c r="AP178" s="148" t="s">
        <v>181</v>
      </c>
      <c r="AQ178" s="317" t="s">
        <v>181</v>
      </c>
      <c r="AR178" s="222" t="s">
        <v>181</v>
      </c>
      <c r="AS178" s="222" t="s">
        <v>181</v>
      </c>
      <c r="AT178" s="222" t="s">
        <v>181</v>
      </c>
      <c r="AU178" s="222" t="s">
        <v>181</v>
      </c>
      <c r="AV178" s="222" t="s">
        <v>181</v>
      </c>
      <c r="AW178" s="222" t="s">
        <v>181</v>
      </c>
    </row>
    <row r="179" ht="17.5" spans="1:49">
      <c r="A179" s="31">
        <f t="shared" ref="A179:A183" si="33">A177</f>
        <v>608</v>
      </c>
      <c r="B179" s="40" t="s">
        <v>409</v>
      </c>
      <c r="C179" s="31" t="s">
        <v>410</v>
      </c>
      <c r="D179" s="41" t="s">
        <v>126</v>
      </c>
      <c r="E179" s="42" t="s">
        <v>422</v>
      </c>
      <c r="F179" s="42" t="s">
        <v>423</v>
      </c>
      <c r="G179" s="19"/>
      <c r="H179" s="195">
        <v>0</v>
      </c>
      <c r="I179" s="195">
        <f>J179+K179*2+L179*4+1</f>
        <v>1</v>
      </c>
      <c r="J179" s="195">
        <v>0</v>
      </c>
      <c r="K179" s="195">
        <v>0</v>
      </c>
      <c r="L179" s="195">
        <v>0</v>
      </c>
      <c r="M179" s="195">
        <v>1</v>
      </c>
      <c r="N179" s="195">
        <v>0</v>
      </c>
      <c r="O179" s="195">
        <v>0</v>
      </c>
      <c r="P179" s="308">
        <f t="shared" si="32"/>
        <v>256</v>
      </c>
      <c r="Q179" s="234">
        <v>1</v>
      </c>
      <c r="R179" s="234">
        <v>100</v>
      </c>
      <c r="S179" s="234">
        <v>1</v>
      </c>
      <c r="T179" s="234">
        <v>50</v>
      </c>
      <c r="U179" s="234">
        <v>1</v>
      </c>
      <c r="V179" s="318">
        <v>50</v>
      </c>
      <c r="W179" s="223">
        <v>1</v>
      </c>
      <c r="X179" s="223">
        <v>50</v>
      </c>
      <c r="Y179" s="223">
        <v>0.9</v>
      </c>
      <c r="Z179" s="234">
        <v>100</v>
      </c>
      <c r="AA179" s="223">
        <v>105</v>
      </c>
      <c r="AB179" s="223">
        <v>100</v>
      </c>
      <c r="AC179" s="223">
        <v>104</v>
      </c>
      <c r="AD179" s="223">
        <v>112</v>
      </c>
      <c r="AE179" s="223">
        <v>95</v>
      </c>
      <c r="AF179" s="223">
        <v>90</v>
      </c>
      <c r="AG179" s="223">
        <v>0</v>
      </c>
      <c r="AH179" s="223">
        <v>0</v>
      </c>
      <c r="AI179" s="223">
        <v>44</v>
      </c>
      <c r="AJ179" s="223">
        <v>0</v>
      </c>
      <c r="AK179" s="223">
        <v>0</v>
      </c>
      <c r="AL179" s="223">
        <v>0</v>
      </c>
      <c r="AM179" s="223">
        <v>10</v>
      </c>
      <c r="AN179" s="223">
        <v>0</v>
      </c>
      <c r="AO179" s="223">
        <v>0</v>
      </c>
      <c r="AP179" s="223">
        <v>0</v>
      </c>
      <c r="AQ179" s="223">
        <v>0</v>
      </c>
      <c r="AR179" s="223">
        <v>0</v>
      </c>
      <c r="AS179" s="223">
        <v>0</v>
      </c>
      <c r="AT179" s="223">
        <v>0</v>
      </c>
      <c r="AU179" s="223">
        <v>2</v>
      </c>
      <c r="AV179" s="223">
        <v>1</v>
      </c>
      <c r="AW179" s="223">
        <v>43.6</v>
      </c>
    </row>
    <row r="180" s="2" customFormat="1" ht="17.5" spans="1:49">
      <c r="A180" s="34"/>
      <c r="B180" s="35"/>
      <c r="C180" s="34"/>
      <c r="D180" s="36"/>
      <c r="E180" s="37" t="s">
        <v>417</v>
      </c>
      <c r="F180" s="37" t="s">
        <v>424</v>
      </c>
      <c r="H180" s="148">
        <v>0</v>
      </c>
      <c r="I180" s="148"/>
      <c r="J180" s="148"/>
      <c r="K180" s="148"/>
      <c r="L180" s="148"/>
      <c r="M180" s="148"/>
      <c r="N180" s="148"/>
      <c r="O180" s="148"/>
      <c r="P180" s="309">
        <f t="shared" si="32"/>
        <v>0</v>
      </c>
      <c r="Q180" s="148" t="s">
        <v>181</v>
      </c>
      <c r="R180" s="148" t="s">
        <v>181</v>
      </c>
      <c r="S180" s="148" t="s">
        <v>181</v>
      </c>
      <c r="T180" s="148" t="s">
        <v>181</v>
      </c>
      <c r="U180" s="148" t="s">
        <v>181</v>
      </c>
      <c r="V180" s="317" t="s">
        <v>181</v>
      </c>
      <c r="W180" s="222" t="s">
        <v>181</v>
      </c>
      <c r="X180" s="148" t="s">
        <v>181</v>
      </c>
      <c r="Y180" s="148" t="s">
        <v>181</v>
      </c>
      <c r="Z180" s="317" t="s">
        <v>181</v>
      </c>
      <c r="AA180" s="222" t="s">
        <v>181</v>
      </c>
      <c r="AB180" s="148" t="s">
        <v>181</v>
      </c>
      <c r="AC180" s="148" t="s">
        <v>181</v>
      </c>
      <c r="AD180" s="317" t="s">
        <v>181</v>
      </c>
      <c r="AE180" s="222" t="s">
        <v>181</v>
      </c>
      <c r="AF180" s="148" t="s">
        <v>181</v>
      </c>
      <c r="AG180" s="148" t="s">
        <v>181</v>
      </c>
      <c r="AH180" s="317" t="s">
        <v>181</v>
      </c>
      <c r="AI180" s="222" t="s">
        <v>181</v>
      </c>
      <c r="AJ180" s="148" t="s">
        <v>181</v>
      </c>
      <c r="AK180" s="148" t="s">
        <v>181</v>
      </c>
      <c r="AL180" s="317" t="s">
        <v>181</v>
      </c>
      <c r="AM180" s="222" t="s">
        <v>181</v>
      </c>
      <c r="AN180" s="148" t="s">
        <v>181</v>
      </c>
      <c r="AO180" s="148" t="s">
        <v>181</v>
      </c>
      <c r="AP180" s="317" t="s">
        <v>181</v>
      </c>
      <c r="AQ180" s="222" t="s">
        <v>181</v>
      </c>
      <c r="AR180" s="148" t="s">
        <v>181</v>
      </c>
      <c r="AS180" s="148" t="s">
        <v>181</v>
      </c>
      <c r="AT180" s="317" t="s">
        <v>181</v>
      </c>
      <c r="AU180" s="222" t="s">
        <v>181</v>
      </c>
      <c r="AV180" s="222" t="s">
        <v>181</v>
      </c>
      <c r="AW180" s="222" t="s">
        <v>181</v>
      </c>
    </row>
    <row r="181" ht="17.5" spans="1:49">
      <c r="A181" s="31">
        <f t="shared" si="33"/>
        <v>608</v>
      </c>
      <c r="B181" s="40" t="s">
        <v>409</v>
      </c>
      <c r="C181" s="31" t="s">
        <v>410</v>
      </c>
      <c r="D181" s="41" t="s">
        <v>129</v>
      </c>
      <c r="E181" s="42" t="s">
        <v>425</v>
      </c>
      <c r="F181" s="42" t="s">
        <v>426</v>
      </c>
      <c r="G181" s="19"/>
      <c r="H181" s="195">
        <v>0</v>
      </c>
      <c r="I181" s="195">
        <f>J181+K181*2+L181*4+1</f>
        <v>1</v>
      </c>
      <c r="J181" s="195">
        <v>0</v>
      </c>
      <c r="K181" s="195">
        <v>0</v>
      </c>
      <c r="L181" s="195">
        <v>0</v>
      </c>
      <c r="M181" s="195">
        <v>1</v>
      </c>
      <c r="N181" s="195">
        <v>0</v>
      </c>
      <c r="O181" s="195">
        <v>0</v>
      </c>
      <c r="P181" s="308">
        <f t="shared" si="32"/>
        <v>256</v>
      </c>
      <c r="Q181" s="234">
        <v>1</v>
      </c>
      <c r="R181" s="234">
        <v>100</v>
      </c>
      <c r="S181" s="234">
        <v>1</v>
      </c>
      <c r="T181" s="234">
        <v>50</v>
      </c>
      <c r="U181" s="234">
        <v>1</v>
      </c>
      <c r="V181" s="234">
        <v>50</v>
      </c>
      <c r="W181" s="223">
        <v>1</v>
      </c>
      <c r="X181" s="223">
        <v>50</v>
      </c>
      <c r="Y181" s="223">
        <v>0.9</v>
      </c>
      <c r="Z181" s="234">
        <v>100</v>
      </c>
      <c r="AA181" s="223">
        <v>105</v>
      </c>
      <c r="AB181" s="223">
        <v>100</v>
      </c>
      <c r="AC181" s="223">
        <v>104</v>
      </c>
      <c r="AD181" s="223">
        <v>112</v>
      </c>
      <c r="AE181" s="223">
        <v>95</v>
      </c>
      <c r="AF181" s="223">
        <v>90</v>
      </c>
      <c r="AG181" s="223">
        <v>0</v>
      </c>
      <c r="AH181" s="223">
        <v>0</v>
      </c>
      <c r="AI181" s="223">
        <v>44</v>
      </c>
      <c r="AJ181" s="223">
        <v>0</v>
      </c>
      <c r="AK181" s="223">
        <v>0</v>
      </c>
      <c r="AL181" s="223">
        <v>0</v>
      </c>
      <c r="AM181" s="223">
        <v>10</v>
      </c>
      <c r="AN181" s="223">
        <v>0</v>
      </c>
      <c r="AO181" s="223">
        <v>0</v>
      </c>
      <c r="AP181" s="223">
        <v>0</v>
      </c>
      <c r="AQ181" s="223">
        <v>0</v>
      </c>
      <c r="AR181" s="223">
        <v>0</v>
      </c>
      <c r="AS181" s="223">
        <v>0</v>
      </c>
      <c r="AT181" s="223">
        <v>0</v>
      </c>
      <c r="AU181" s="223">
        <v>2</v>
      </c>
      <c r="AV181" s="223">
        <v>1</v>
      </c>
      <c r="AW181" s="223">
        <v>43.6</v>
      </c>
    </row>
    <row r="182" s="3" customFormat="1" ht="17.5" spans="1:49">
      <c r="A182" s="45"/>
      <c r="B182" s="35"/>
      <c r="C182" s="34"/>
      <c r="D182" s="36"/>
      <c r="E182" s="37"/>
      <c r="F182" s="37"/>
      <c r="G182" s="2"/>
      <c r="H182" s="148"/>
      <c r="I182" s="148"/>
      <c r="J182" s="148"/>
      <c r="K182" s="148"/>
      <c r="L182" s="148"/>
      <c r="M182" s="148"/>
      <c r="N182" s="148"/>
      <c r="O182" s="148"/>
      <c r="P182" s="302"/>
      <c r="Q182" s="148"/>
      <c r="R182" s="148"/>
      <c r="S182" s="148"/>
      <c r="T182" s="148"/>
      <c r="U182" s="148"/>
      <c r="V182" s="148"/>
      <c r="W182" s="222"/>
      <c r="X182" s="222"/>
      <c r="Y182" s="222"/>
      <c r="Z182" s="148"/>
      <c r="AA182" s="222"/>
      <c r="AB182" s="222"/>
      <c r="AC182" s="222"/>
      <c r="AD182" s="222"/>
      <c r="AE182" s="222"/>
      <c r="AF182" s="222"/>
      <c r="AG182" s="222"/>
      <c r="AH182" s="222"/>
      <c r="AI182" s="222"/>
      <c r="AJ182" s="222"/>
      <c r="AK182" s="222"/>
      <c r="AL182" s="222"/>
      <c r="AM182" s="222"/>
      <c r="AN182" s="222"/>
      <c r="AO182" s="222"/>
      <c r="AP182" s="222"/>
      <c r="AQ182" s="222"/>
      <c r="AR182" s="222"/>
      <c r="AS182" s="222"/>
      <c r="AT182" s="222"/>
      <c r="AU182" s="222"/>
      <c r="AV182" s="222"/>
      <c r="AW182" s="222"/>
    </row>
    <row r="183" customFormat="1" ht="17.5" spans="1:49">
      <c r="A183" s="48">
        <f t="shared" si="33"/>
        <v>608</v>
      </c>
      <c r="B183" s="40"/>
      <c r="C183" s="31" t="s">
        <v>410</v>
      </c>
      <c r="D183" s="41" t="s">
        <v>132</v>
      </c>
      <c r="E183" s="42" t="s">
        <v>427</v>
      </c>
      <c r="F183" s="42" t="s">
        <v>428</v>
      </c>
      <c r="G183" s="19"/>
      <c r="H183" s="195"/>
      <c r="I183" s="195"/>
      <c r="J183" s="195"/>
      <c r="K183" s="195"/>
      <c r="L183" s="195"/>
      <c r="M183" s="195"/>
      <c r="N183" s="195"/>
      <c r="O183" s="195"/>
      <c r="P183" s="308"/>
      <c r="Q183" s="234"/>
      <c r="R183" s="234"/>
      <c r="S183" s="234"/>
      <c r="T183" s="234"/>
      <c r="U183" s="234"/>
      <c r="V183" s="234"/>
      <c r="W183" s="223"/>
      <c r="X183" s="223"/>
      <c r="Y183" s="223"/>
      <c r="Z183" s="234"/>
      <c r="AA183" s="223"/>
      <c r="AB183" s="223"/>
      <c r="AC183" s="223"/>
      <c r="AD183" s="223"/>
      <c r="AE183" s="223"/>
      <c r="AF183" s="223"/>
      <c r="AG183" s="223"/>
      <c r="AH183" s="223"/>
      <c r="AI183" s="223"/>
      <c r="AJ183" s="223"/>
      <c r="AK183" s="223"/>
      <c r="AL183" s="223"/>
      <c r="AM183" s="223"/>
      <c r="AN183" s="223"/>
      <c r="AO183" s="223"/>
      <c r="AP183" s="223"/>
      <c r="AQ183" s="223"/>
      <c r="AR183" s="223"/>
      <c r="AS183" s="223"/>
      <c r="AT183" s="223"/>
      <c r="AU183" s="223"/>
      <c r="AV183" s="223"/>
      <c r="AW183" s="223"/>
    </row>
    <row r="184" s="6" customFormat="1" ht="17.5" spans="1:49">
      <c r="A184" s="62"/>
      <c r="B184" s="63"/>
      <c r="C184" s="62"/>
      <c r="D184" s="64"/>
      <c r="E184" s="65"/>
      <c r="F184" s="65" t="s">
        <v>716</v>
      </c>
      <c r="H184" s="238">
        <v>0</v>
      </c>
      <c r="I184" s="238"/>
      <c r="J184" s="238"/>
      <c r="K184" s="238"/>
      <c r="L184" s="238"/>
      <c r="M184" s="238"/>
      <c r="N184" s="238"/>
      <c r="O184" s="238"/>
      <c r="P184" s="312">
        <f>H184+J184*2+K184*4+L184*8+M184*256+N184*512+O184*1024</f>
        <v>0</v>
      </c>
      <c r="Q184" s="238" t="s">
        <v>181</v>
      </c>
      <c r="R184" s="238" t="s">
        <v>181</v>
      </c>
      <c r="S184" s="238" t="s">
        <v>181</v>
      </c>
      <c r="T184" s="238" t="s">
        <v>181</v>
      </c>
      <c r="U184" s="238" t="s">
        <v>181</v>
      </c>
      <c r="V184" s="238" t="s">
        <v>181</v>
      </c>
      <c r="W184" s="238" t="s">
        <v>181</v>
      </c>
      <c r="X184" s="238" t="s">
        <v>181</v>
      </c>
      <c r="Y184" s="238" t="s">
        <v>181</v>
      </c>
      <c r="Z184" s="238" t="s">
        <v>181</v>
      </c>
      <c r="AA184" s="238" t="s">
        <v>181</v>
      </c>
      <c r="AB184" s="238" t="s">
        <v>181</v>
      </c>
      <c r="AC184" s="238" t="s">
        <v>181</v>
      </c>
      <c r="AD184" s="238" t="s">
        <v>181</v>
      </c>
      <c r="AE184" s="238" t="s">
        <v>181</v>
      </c>
      <c r="AF184" s="238" t="s">
        <v>181</v>
      </c>
      <c r="AG184" s="238" t="s">
        <v>181</v>
      </c>
      <c r="AH184" s="238" t="s">
        <v>181</v>
      </c>
      <c r="AI184" s="238" t="s">
        <v>181</v>
      </c>
      <c r="AJ184" s="238" t="s">
        <v>181</v>
      </c>
      <c r="AK184" s="238" t="s">
        <v>181</v>
      </c>
      <c r="AL184" s="238" t="s">
        <v>181</v>
      </c>
      <c r="AM184" s="238" t="s">
        <v>181</v>
      </c>
      <c r="AN184" s="238" t="s">
        <v>181</v>
      </c>
      <c r="AO184" s="238" t="s">
        <v>181</v>
      </c>
      <c r="AP184" s="238" t="s">
        <v>181</v>
      </c>
      <c r="AQ184" s="238" t="s">
        <v>181</v>
      </c>
      <c r="AR184" s="238" t="s">
        <v>181</v>
      </c>
      <c r="AS184" s="238" t="s">
        <v>181</v>
      </c>
      <c r="AT184" s="238" t="s">
        <v>181</v>
      </c>
      <c r="AU184" s="225" t="s">
        <v>181</v>
      </c>
      <c r="AV184" s="225" t="s">
        <v>181</v>
      </c>
      <c r="AW184" s="225" t="s">
        <v>181</v>
      </c>
    </row>
    <row r="185" ht="17.5" spans="1:49">
      <c r="A185" s="31">
        <f>A181</f>
        <v>608</v>
      </c>
      <c r="B185" s="40" t="s">
        <v>432</v>
      </c>
      <c r="C185" s="31" t="s">
        <v>433</v>
      </c>
      <c r="D185" s="41" t="s">
        <v>109</v>
      </c>
      <c r="E185" s="42" t="s">
        <v>434</v>
      </c>
      <c r="F185" s="42" t="s">
        <v>435</v>
      </c>
      <c r="G185" s="19"/>
      <c r="H185" s="195">
        <v>0</v>
      </c>
      <c r="I185" s="195">
        <f>J185+K185*2+L185*4+1</f>
        <v>1</v>
      </c>
      <c r="J185" s="195">
        <v>0</v>
      </c>
      <c r="K185" s="195">
        <v>0</v>
      </c>
      <c r="L185" s="195">
        <v>0</v>
      </c>
      <c r="M185" s="195">
        <v>0</v>
      </c>
      <c r="N185" s="195">
        <v>0</v>
      </c>
      <c r="O185" s="195">
        <v>0</v>
      </c>
      <c r="P185" s="308">
        <f>H185+J185*2+K185*4+L185*8+M185*256+N185*512+O185*1024</f>
        <v>0</v>
      </c>
      <c r="Q185" s="234">
        <v>1</v>
      </c>
      <c r="R185" s="234">
        <v>100</v>
      </c>
      <c r="S185" s="234">
        <v>1</v>
      </c>
      <c r="T185" s="234">
        <v>50</v>
      </c>
      <c r="U185" s="234">
        <v>1</v>
      </c>
      <c r="V185" s="318">
        <v>50</v>
      </c>
      <c r="W185" s="223">
        <v>1</v>
      </c>
      <c r="X185" s="223">
        <v>50</v>
      </c>
      <c r="Y185" s="223">
        <v>0.9</v>
      </c>
      <c r="Z185" s="234">
        <v>100</v>
      </c>
      <c r="AA185" s="223">
        <v>105</v>
      </c>
      <c r="AB185" s="223">
        <v>100</v>
      </c>
      <c r="AC185" s="223">
        <v>104</v>
      </c>
      <c r="AD185" s="223">
        <v>112</v>
      </c>
      <c r="AE185" s="223">
        <v>95</v>
      </c>
      <c r="AF185" s="223">
        <v>90</v>
      </c>
      <c r="AG185" s="223">
        <v>0</v>
      </c>
      <c r="AH185" s="223">
        <v>0</v>
      </c>
      <c r="AI185" s="223">
        <v>44</v>
      </c>
      <c r="AJ185" s="223">
        <v>0</v>
      </c>
      <c r="AK185" s="223">
        <v>0</v>
      </c>
      <c r="AL185" s="223">
        <v>0</v>
      </c>
      <c r="AM185" s="223">
        <v>10</v>
      </c>
      <c r="AN185" s="223">
        <v>0</v>
      </c>
      <c r="AO185" s="223">
        <v>0</v>
      </c>
      <c r="AP185" s="223">
        <v>0</v>
      </c>
      <c r="AQ185" s="223">
        <v>0</v>
      </c>
      <c r="AR185" s="223">
        <v>0</v>
      </c>
      <c r="AS185" s="223">
        <v>0</v>
      </c>
      <c r="AT185" s="223">
        <v>0</v>
      </c>
      <c r="AU185" s="223">
        <v>2</v>
      </c>
      <c r="AV185" s="223">
        <v>1</v>
      </c>
      <c r="AW185" s="223">
        <v>43.6</v>
      </c>
    </row>
    <row r="186" s="6" customFormat="1" ht="17.5" spans="1:49">
      <c r="A186" s="62"/>
      <c r="B186" s="63"/>
      <c r="C186" s="62"/>
      <c r="D186" s="64"/>
      <c r="E186" s="65"/>
      <c r="F186" s="65" t="s">
        <v>721</v>
      </c>
      <c r="H186" s="238">
        <v>0</v>
      </c>
      <c r="I186" s="238"/>
      <c r="J186" s="238"/>
      <c r="K186" s="238"/>
      <c r="L186" s="238"/>
      <c r="M186" s="238"/>
      <c r="N186" s="238"/>
      <c r="O186" s="238"/>
      <c r="P186" s="312">
        <f>H186+J186*2+K186*4+L186*8+M186*256+N186*512+O186*1024</f>
        <v>0</v>
      </c>
      <c r="Q186" s="238" t="s">
        <v>181</v>
      </c>
      <c r="R186" s="238" t="s">
        <v>181</v>
      </c>
      <c r="S186" s="238" t="s">
        <v>181</v>
      </c>
      <c r="T186" s="238" t="s">
        <v>181</v>
      </c>
      <c r="U186" s="238" t="s">
        <v>181</v>
      </c>
      <c r="V186" s="238" t="s">
        <v>181</v>
      </c>
      <c r="W186" s="238" t="s">
        <v>181</v>
      </c>
      <c r="X186" s="238" t="s">
        <v>181</v>
      </c>
      <c r="Y186" s="238" t="s">
        <v>181</v>
      </c>
      <c r="Z186" s="238" t="s">
        <v>181</v>
      </c>
      <c r="AA186" s="238" t="s">
        <v>181</v>
      </c>
      <c r="AB186" s="238" t="s">
        <v>181</v>
      </c>
      <c r="AC186" s="238" t="s">
        <v>181</v>
      </c>
      <c r="AD186" s="238" t="s">
        <v>181</v>
      </c>
      <c r="AE186" s="238" t="s">
        <v>181</v>
      </c>
      <c r="AF186" s="238" t="s">
        <v>181</v>
      </c>
      <c r="AG186" s="238" t="s">
        <v>181</v>
      </c>
      <c r="AH186" s="238" t="s">
        <v>181</v>
      </c>
      <c r="AI186" s="238" t="s">
        <v>181</v>
      </c>
      <c r="AJ186" s="238" t="s">
        <v>181</v>
      </c>
      <c r="AK186" s="238" t="s">
        <v>181</v>
      </c>
      <c r="AL186" s="238" t="s">
        <v>181</v>
      </c>
      <c r="AM186" s="238" t="s">
        <v>181</v>
      </c>
      <c r="AN186" s="238" t="s">
        <v>181</v>
      </c>
      <c r="AO186" s="238" t="s">
        <v>181</v>
      </c>
      <c r="AP186" s="238" t="s">
        <v>181</v>
      </c>
      <c r="AQ186" s="238" t="s">
        <v>181</v>
      </c>
      <c r="AR186" s="238" t="s">
        <v>181</v>
      </c>
      <c r="AS186" s="225" t="s">
        <v>181</v>
      </c>
      <c r="AT186" s="225" t="s">
        <v>181</v>
      </c>
      <c r="AU186" s="225" t="s">
        <v>181</v>
      </c>
      <c r="AV186" s="225" t="s">
        <v>181</v>
      </c>
      <c r="AW186" s="225" t="s">
        <v>181</v>
      </c>
    </row>
    <row r="187" ht="17.5" spans="1:49">
      <c r="A187" s="31">
        <f>A185</f>
        <v>608</v>
      </c>
      <c r="B187" s="40" t="s">
        <v>432</v>
      </c>
      <c r="C187" s="31" t="s">
        <v>439</v>
      </c>
      <c r="D187" s="41" t="s">
        <v>120</v>
      </c>
      <c r="E187" s="42" t="s">
        <v>440</v>
      </c>
      <c r="F187" s="42" t="s">
        <v>441</v>
      </c>
      <c r="G187" s="19"/>
      <c r="H187" s="195">
        <v>0</v>
      </c>
      <c r="I187" s="195">
        <f>J187+K187*2+L187*4+1</f>
        <v>1</v>
      </c>
      <c r="J187" s="195">
        <v>0</v>
      </c>
      <c r="K187" s="195">
        <v>0</v>
      </c>
      <c r="L187" s="195">
        <v>0</v>
      </c>
      <c r="M187" s="195">
        <v>0</v>
      </c>
      <c r="N187" s="195">
        <v>0</v>
      </c>
      <c r="O187" s="195">
        <v>0</v>
      </c>
      <c r="P187" s="308">
        <f t="shared" ref="P187:P199" si="34">H187+J187*2+K187*4+L187*8+M187*256+N187*512+O187*1024</f>
        <v>0</v>
      </c>
      <c r="Q187" s="234">
        <v>1</v>
      </c>
      <c r="R187" s="234">
        <v>100</v>
      </c>
      <c r="S187" s="234">
        <v>1</v>
      </c>
      <c r="T187" s="234">
        <v>50</v>
      </c>
      <c r="U187" s="234">
        <v>1</v>
      </c>
      <c r="V187" s="318">
        <v>50</v>
      </c>
      <c r="W187" s="223">
        <v>1</v>
      </c>
      <c r="X187" s="223">
        <v>50</v>
      </c>
      <c r="Y187" s="223">
        <v>0.9</v>
      </c>
      <c r="Z187" s="234">
        <v>100</v>
      </c>
      <c r="AA187" s="223">
        <v>105</v>
      </c>
      <c r="AB187" s="223">
        <v>100</v>
      </c>
      <c r="AC187" s="223">
        <v>104</v>
      </c>
      <c r="AD187" s="223">
        <v>112</v>
      </c>
      <c r="AE187" s="223">
        <v>95</v>
      </c>
      <c r="AF187" s="223">
        <v>90</v>
      </c>
      <c r="AG187" s="223">
        <v>0</v>
      </c>
      <c r="AH187" s="223">
        <v>0</v>
      </c>
      <c r="AI187" s="223">
        <v>44</v>
      </c>
      <c r="AJ187" s="223">
        <v>0</v>
      </c>
      <c r="AK187" s="223">
        <v>0</v>
      </c>
      <c r="AL187" s="223">
        <v>0</v>
      </c>
      <c r="AM187" s="223">
        <v>10</v>
      </c>
      <c r="AN187" s="223">
        <v>0</v>
      </c>
      <c r="AO187" s="223">
        <v>0</v>
      </c>
      <c r="AP187" s="223">
        <v>0</v>
      </c>
      <c r="AQ187" s="223">
        <v>0</v>
      </c>
      <c r="AR187" s="223">
        <v>0</v>
      </c>
      <c r="AS187" s="223">
        <v>0</v>
      </c>
      <c r="AT187" s="223">
        <v>0</v>
      </c>
      <c r="AU187" s="223">
        <v>2</v>
      </c>
      <c r="AV187" s="223">
        <v>1</v>
      </c>
      <c r="AW187" s="223">
        <v>43.6</v>
      </c>
    </row>
    <row r="188" s="6" customFormat="1" ht="17.5" spans="1:49">
      <c r="A188" s="62"/>
      <c r="B188" s="63"/>
      <c r="C188" s="62"/>
      <c r="D188" s="64"/>
      <c r="E188" s="65"/>
      <c r="F188" s="65" t="s">
        <v>722</v>
      </c>
      <c r="H188" s="238">
        <v>0</v>
      </c>
      <c r="I188" s="238"/>
      <c r="J188" s="238"/>
      <c r="K188" s="238"/>
      <c r="L188" s="238"/>
      <c r="M188" s="238"/>
      <c r="N188" s="238"/>
      <c r="O188" s="238"/>
      <c r="P188" s="312">
        <f t="shared" si="34"/>
        <v>0</v>
      </c>
      <c r="Q188" s="238" t="s">
        <v>181</v>
      </c>
      <c r="R188" s="238" t="s">
        <v>181</v>
      </c>
      <c r="S188" s="238" t="s">
        <v>181</v>
      </c>
      <c r="T188" s="238" t="s">
        <v>181</v>
      </c>
      <c r="U188" s="238" t="s">
        <v>181</v>
      </c>
      <c r="V188" s="238" t="s">
        <v>181</v>
      </c>
      <c r="W188" s="238" t="s">
        <v>181</v>
      </c>
      <c r="X188" s="238" t="s">
        <v>181</v>
      </c>
      <c r="Y188" s="238" t="s">
        <v>181</v>
      </c>
      <c r="Z188" s="238" t="s">
        <v>181</v>
      </c>
      <c r="AA188" s="238" t="s">
        <v>181</v>
      </c>
      <c r="AB188" s="238" t="s">
        <v>181</v>
      </c>
      <c r="AC188" s="238" t="s">
        <v>181</v>
      </c>
      <c r="AD188" s="238" t="s">
        <v>181</v>
      </c>
      <c r="AE188" s="238" t="s">
        <v>181</v>
      </c>
      <c r="AF188" s="238" t="s">
        <v>181</v>
      </c>
      <c r="AG188" s="238" t="s">
        <v>181</v>
      </c>
      <c r="AH188" s="238" t="s">
        <v>181</v>
      </c>
      <c r="AI188" s="238" t="s">
        <v>181</v>
      </c>
      <c r="AJ188" s="238" t="s">
        <v>181</v>
      </c>
      <c r="AK188" s="238" t="s">
        <v>181</v>
      </c>
      <c r="AL188" s="238" t="s">
        <v>181</v>
      </c>
      <c r="AM188" s="238" t="s">
        <v>181</v>
      </c>
      <c r="AN188" s="238" t="s">
        <v>181</v>
      </c>
      <c r="AO188" s="238" t="s">
        <v>181</v>
      </c>
      <c r="AP188" s="238" t="s">
        <v>181</v>
      </c>
      <c r="AQ188" s="238" t="s">
        <v>181</v>
      </c>
      <c r="AR188" s="238" t="s">
        <v>181</v>
      </c>
      <c r="AS188" s="238" t="s">
        <v>181</v>
      </c>
      <c r="AT188" s="225" t="s">
        <v>181</v>
      </c>
      <c r="AU188" s="225" t="s">
        <v>181</v>
      </c>
      <c r="AV188" s="225" t="s">
        <v>181</v>
      </c>
      <c r="AW188" s="225" t="s">
        <v>181</v>
      </c>
    </row>
    <row r="189" ht="17.5" spans="1:49">
      <c r="A189" s="31">
        <f>A187</f>
        <v>608</v>
      </c>
      <c r="B189" s="40" t="s">
        <v>432</v>
      </c>
      <c r="C189" s="31" t="s">
        <v>445</v>
      </c>
      <c r="D189" s="41" t="s">
        <v>126</v>
      </c>
      <c r="E189" s="42" t="s">
        <v>446</v>
      </c>
      <c r="F189" s="42" t="s">
        <v>447</v>
      </c>
      <c r="G189" s="19"/>
      <c r="H189" s="195">
        <v>0</v>
      </c>
      <c r="I189" s="195">
        <f>J189+K189*2+L189*4+1</f>
        <v>1</v>
      </c>
      <c r="J189" s="195">
        <v>0</v>
      </c>
      <c r="K189" s="195">
        <v>0</v>
      </c>
      <c r="L189" s="195">
        <v>0</v>
      </c>
      <c r="M189" s="195">
        <v>0</v>
      </c>
      <c r="N189" s="195">
        <v>0</v>
      </c>
      <c r="O189" s="195">
        <v>0</v>
      </c>
      <c r="P189" s="308">
        <f t="shared" si="34"/>
        <v>0</v>
      </c>
      <c r="Q189" s="234">
        <v>1</v>
      </c>
      <c r="R189" s="234">
        <v>100</v>
      </c>
      <c r="S189" s="234">
        <v>1</v>
      </c>
      <c r="T189" s="234">
        <v>50</v>
      </c>
      <c r="U189" s="234">
        <v>1</v>
      </c>
      <c r="V189" s="234">
        <v>50</v>
      </c>
      <c r="W189" s="223">
        <v>1</v>
      </c>
      <c r="X189" s="223">
        <v>50</v>
      </c>
      <c r="Y189" s="223">
        <v>0.9</v>
      </c>
      <c r="Z189" s="234">
        <v>100</v>
      </c>
      <c r="AA189" s="223">
        <v>105</v>
      </c>
      <c r="AB189" s="223">
        <v>100</v>
      </c>
      <c r="AC189" s="223">
        <v>104</v>
      </c>
      <c r="AD189" s="223">
        <v>112</v>
      </c>
      <c r="AE189" s="223">
        <v>95</v>
      </c>
      <c r="AF189" s="223">
        <v>90</v>
      </c>
      <c r="AG189" s="223">
        <v>0</v>
      </c>
      <c r="AH189" s="223">
        <v>0</v>
      </c>
      <c r="AI189" s="223">
        <v>44</v>
      </c>
      <c r="AJ189" s="223">
        <v>0</v>
      </c>
      <c r="AK189" s="223">
        <v>0</v>
      </c>
      <c r="AL189" s="223">
        <v>0</v>
      </c>
      <c r="AM189" s="223">
        <v>10</v>
      </c>
      <c r="AN189" s="223">
        <v>0</v>
      </c>
      <c r="AO189" s="223">
        <v>0</v>
      </c>
      <c r="AP189" s="223">
        <v>0</v>
      </c>
      <c r="AQ189" s="223">
        <v>0</v>
      </c>
      <c r="AR189" s="223">
        <v>0</v>
      </c>
      <c r="AS189" s="223">
        <v>0</v>
      </c>
      <c r="AT189" s="223">
        <v>0</v>
      </c>
      <c r="AU189" s="223">
        <v>2</v>
      </c>
      <c r="AV189" s="223">
        <v>1</v>
      </c>
      <c r="AW189" s="223">
        <v>43.6</v>
      </c>
    </row>
    <row r="190" s="10" customFormat="1" ht="17.5" spans="1:49">
      <c r="A190" s="70"/>
      <c r="B190" s="71"/>
      <c r="C190" s="70"/>
      <c r="D190" s="72"/>
      <c r="E190" s="73" t="s">
        <v>192</v>
      </c>
      <c r="F190" s="73"/>
      <c r="H190" s="141">
        <v>1</v>
      </c>
      <c r="I190" s="141">
        <f t="shared" ref="I190:I199" si="35">J190+K190*2+L190*4+1</f>
        <v>1</v>
      </c>
      <c r="J190" s="141">
        <v>0</v>
      </c>
      <c r="K190" s="141">
        <v>0</v>
      </c>
      <c r="L190" s="141">
        <v>0</v>
      </c>
      <c r="M190" s="141">
        <v>0</v>
      </c>
      <c r="N190" s="141">
        <v>0</v>
      </c>
      <c r="O190" s="141">
        <v>0</v>
      </c>
      <c r="P190" s="141">
        <f t="shared" si="34"/>
        <v>1</v>
      </c>
      <c r="Q190" s="141">
        <v>1</v>
      </c>
      <c r="R190" s="141">
        <v>100</v>
      </c>
      <c r="S190" s="141">
        <v>1</v>
      </c>
      <c r="T190" s="141">
        <v>50</v>
      </c>
      <c r="U190" s="141">
        <v>1</v>
      </c>
      <c r="V190" s="321">
        <v>50</v>
      </c>
      <c r="W190" s="110">
        <v>1</v>
      </c>
      <c r="X190" s="110">
        <v>50</v>
      </c>
      <c r="Y190" s="110">
        <v>0.9</v>
      </c>
      <c r="Z190" s="141">
        <v>100</v>
      </c>
      <c r="AA190" s="110">
        <v>105</v>
      </c>
      <c r="AB190" s="110">
        <v>100</v>
      </c>
      <c r="AC190" s="110">
        <v>105</v>
      </c>
      <c r="AD190" s="110">
        <v>108</v>
      </c>
      <c r="AE190" s="110">
        <v>97</v>
      </c>
      <c r="AF190" s="110">
        <v>94</v>
      </c>
      <c r="AG190" s="110" t="s">
        <v>1285</v>
      </c>
      <c r="AH190" s="110" t="s">
        <v>1285</v>
      </c>
      <c r="AI190" s="110" t="s">
        <v>1286</v>
      </c>
      <c r="AJ190" s="110">
        <v>0</v>
      </c>
      <c r="AK190" s="110">
        <v>0</v>
      </c>
      <c r="AL190" s="110" t="s">
        <v>181</v>
      </c>
      <c r="AM190" s="110" t="s">
        <v>181</v>
      </c>
      <c r="AN190" s="110" t="s">
        <v>181</v>
      </c>
      <c r="AO190" s="110" t="s">
        <v>181</v>
      </c>
      <c r="AP190" s="110" t="s">
        <v>181</v>
      </c>
      <c r="AQ190" s="110" t="s">
        <v>181</v>
      </c>
      <c r="AR190" s="110" t="s">
        <v>181</v>
      </c>
      <c r="AS190" s="110" t="s">
        <v>181</v>
      </c>
      <c r="AT190" s="110" t="s">
        <v>181</v>
      </c>
      <c r="AU190" s="110" t="s">
        <v>181</v>
      </c>
      <c r="AV190" s="110">
        <v>1</v>
      </c>
      <c r="AW190" s="110" t="s">
        <v>1286</v>
      </c>
    </row>
    <row r="191" s="19" customFormat="1" ht="17.5" spans="1:49">
      <c r="A191" s="59">
        <f>A189</f>
        <v>608</v>
      </c>
      <c r="B191" s="58" t="s">
        <v>450</v>
      </c>
      <c r="C191" s="59" t="s">
        <v>451</v>
      </c>
      <c r="D191" s="60" t="s">
        <v>109</v>
      </c>
      <c r="E191" s="61" t="s">
        <v>452</v>
      </c>
      <c r="F191" s="59" t="s">
        <v>451</v>
      </c>
      <c r="H191" s="234">
        <v>1</v>
      </c>
      <c r="I191" s="234">
        <f t="shared" si="35"/>
        <v>1</v>
      </c>
      <c r="J191" s="234">
        <v>0</v>
      </c>
      <c r="K191" s="234">
        <v>0</v>
      </c>
      <c r="L191" s="234">
        <v>0</v>
      </c>
      <c r="M191" s="234">
        <v>0</v>
      </c>
      <c r="N191" s="234">
        <v>0</v>
      </c>
      <c r="O191" s="234">
        <v>0</v>
      </c>
      <c r="P191" s="310">
        <f t="shared" si="34"/>
        <v>1</v>
      </c>
      <c r="Q191" s="234">
        <v>1</v>
      </c>
      <c r="R191" s="234">
        <v>100</v>
      </c>
      <c r="S191" s="234">
        <v>1</v>
      </c>
      <c r="T191" s="234">
        <v>50</v>
      </c>
      <c r="U191" s="234">
        <v>1</v>
      </c>
      <c r="V191" s="318">
        <v>50</v>
      </c>
      <c r="W191" s="223">
        <v>1</v>
      </c>
      <c r="X191" s="223">
        <v>50</v>
      </c>
      <c r="Y191" s="223">
        <v>0.9</v>
      </c>
      <c r="Z191" s="234">
        <v>100</v>
      </c>
      <c r="AA191" s="223">
        <v>105</v>
      </c>
      <c r="AB191" s="223">
        <v>100</v>
      </c>
      <c r="AC191" s="223">
        <v>105</v>
      </c>
      <c r="AD191" s="223">
        <v>108</v>
      </c>
      <c r="AE191" s="223">
        <v>97</v>
      </c>
      <c r="AF191" s="223">
        <v>94</v>
      </c>
      <c r="AG191" s="223">
        <v>0</v>
      </c>
      <c r="AH191" s="223">
        <v>0</v>
      </c>
      <c r="AI191" s="223">
        <v>44</v>
      </c>
      <c r="AJ191" s="223">
        <v>0</v>
      </c>
      <c r="AK191" s="223">
        <v>0</v>
      </c>
      <c r="AL191" s="223">
        <v>0</v>
      </c>
      <c r="AM191" s="223">
        <v>10</v>
      </c>
      <c r="AN191" s="223">
        <v>0</v>
      </c>
      <c r="AO191" s="223">
        <v>0</v>
      </c>
      <c r="AP191" s="223">
        <v>0</v>
      </c>
      <c r="AQ191" s="223">
        <v>0</v>
      </c>
      <c r="AR191" s="223">
        <v>0</v>
      </c>
      <c r="AS191" s="223">
        <v>0</v>
      </c>
      <c r="AT191" s="223">
        <v>0</v>
      </c>
      <c r="AU191" s="223">
        <v>2</v>
      </c>
      <c r="AV191" s="223">
        <v>1</v>
      </c>
      <c r="AW191" s="223">
        <v>43.6</v>
      </c>
    </row>
    <row r="192" s="10" customFormat="1" ht="17.5" spans="1:49">
      <c r="A192" s="107"/>
      <c r="B192" s="71"/>
      <c r="C192" s="70" t="s">
        <v>451</v>
      </c>
      <c r="D192" s="72"/>
      <c r="E192" s="73"/>
      <c r="F192" s="73" t="s">
        <v>728</v>
      </c>
      <c r="H192" s="141">
        <v>0</v>
      </c>
      <c r="I192" s="141">
        <f t="shared" si="35"/>
        <v>1</v>
      </c>
      <c r="J192" s="141">
        <v>0</v>
      </c>
      <c r="K192" s="141">
        <v>0</v>
      </c>
      <c r="L192" s="141">
        <v>0</v>
      </c>
      <c r="M192" s="141">
        <v>0</v>
      </c>
      <c r="N192" s="141">
        <v>0</v>
      </c>
      <c r="O192" s="141">
        <v>0</v>
      </c>
      <c r="P192" s="141">
        <f t="shared" si="34"/>
        <v>0</v>
      </c>
      <c r="Q192" s="141">
        <v>1</v>
      </c>
      <c r="R192" s="141">
        <v>100</v>
      </c>
      <c r="S192" s="141">
        <v>1</v>
      </c>
      <c r="T192" s="141">
        <v>50</v>
      </c>
      <c r="U192" s="141">
        <v>1</v>
      </c>
      <c r="V192" s="321">
        <v>50</v>
      </c>
      <c r="W192" s="110">
        <v>1</v>
      </c>
      <c r="X192" s="110">
        <v>50</v>
      </c>
      <c r="Y192" s="110">
        <v>0.9</v>
      </c>
      <c r="Z192" s="141">
        <v>100</v>
      </c>
      <c r="AA192" s="110">
        <v>105</v>
      </c>
      <c r="AB192" s="110">
        <v>100</v>
      </c>
      <c r="AC192" s="110">
        <v>104</v>
      </c>
      <c r="AD192" s="110">
        <v>107</v>
      </c>
      <c r="AE192" s="110">
        <v>96</v>
      </c>
      <c r="AF192" s="110">
        <v>93</v>
      </c>
      <c r="AG192" s="110" t="s">
        <v>1285</v>
      </c>
      <c r="AH192" s="110" t="s">
        <v>1285</v>
      </c>
      <c r="AI192" s="110" t="s">
        <v>1286</v>
      </c>
      <c r="AJ192" s="110">
        <v>0</v>
      </c>
      <c r="AK192" s="110">
        <v>0</v>
      </c>
      <c r="AL192" s="110" t="s">
        <v>181</v>
      </c>
      <c r="AM192" s="110" t="s">
        <v>181</v>
      </c>
      <c r="AN192" s="110" t="s">
        <v>181</v>
      </c>
      <c r="AO192" s="110" t="s">
        <v>181</v>
      </c>
      <c r="AP192" s="110" t="s">
        <v>181</v>
      </c>
      <c r="AQ192" s="110" t="s">
        <v>181</v>
      </c>
      <c r="AR192" s="110" t="s">
        <v>181</v>
      </c>
      <c r="AS192" s="110" t="s">
        <v>181</v>
      </c>
      <c r="AT192" s="110" t="s">
        <v>181</v>
      </c>
      <c r="AU192" s="110" t="s">
        <v>181</v>
      </c>
      <c r="AV192" s="110">
        <v>1</v>
      </c>
      <c r="AW192" s="110" t="s">
        <v>1286</v>
      </c>
    </row>
    <row r="193" ht="17.5" spans="1:49">
      <c r="A193" s="57">
        <f>A191</f>
        <v>608</v>
      </c>
      <c r="B193" s="58" t="s">
        <v>450</v>
      </c>
      <c r="C193" s="59" t="s">
        <v>451</v>
      </c>
      <c r="D193" s="60" t="s">
        <v>120</v>
      </c>
      <c r="E193" s="61" t="s">
        <v>456</v>
      </c>
      <c r="F193" s="61" t="s">
        <v>728</v>
      </c>
      <c r="G193" s="19"/>
      <c r="H193" s="234">
        <v>0</v>
      </c>
      <c r="I193" s="234">
        <f t="shared" si="35"/>
        <v>1</v>
      </c>
      <c r="J193" s="234">
        <v>0</v>
      </c>
      <c r="K193" s="234">
        <v>0</v>
      </c>
      <c r="L193" s="234">
        <v>0</v>
      </c>
      <c r="M193" s="234">
        <v>0</v>
      </c>
      <c r="N193" s="234">
        <v>0</v>
      </c>
      <c r="O193" s="234">
        <v>0</v>
      </c>
      <c r="P193" s="234">
        <f t="shared" si="34"/>
        <v>0</v>
      </c>
      <c r="Q193" s="234">
        <v>1</v>
      </c>
      <c r="R193" s="234">
        <v>100</v>
      </c>
      <c r="S193" s="234">
        <v>1</v>
      </c>
      <c r="T193" s="234">
        <v>50</v>
      </c>
      <c r="U193" s="234">
        <v>1</v>
      </c>
      <c r="V193" s="318">
        <v>50</v>
      </c>
      <c r="W193" s="223">
        <v>1</v>
      </c>
      <c r="X193" s="223">
        <v>50</v>
      </c>
      <c r="Y193" s="223">
        <v>0.9</v>
      </c>
      <c r="Z193" s="234">
        <v>100</v>
      </c>
      <c r="AA193" s="223">
        <v>105</v>
      </c>
      <c r="AB193" s="223">
        <v>100</v>
      </c>
      <c r="AC193" s="223">
        <v>104</v>
      </c>
      <c r="AD193" s="223">
        <v>107</v>
      </c>
      <c r="AE193" s="223">
        <v>96</v>
      </c>
      <c r="AF193" s="223">
        <v>93</v>
      </c>
      <c r="AG193" s="223">
        <v>0</v>
      </c>
      <c r="AH193" s="223">
        <v>0</v>
      </c>
      <c r="AI193" s="223">
        <v>44</v>
      </c>
      <c r="AJ193" s="223">
        <v>0</v>
      </c>
      <c r="AK193" s="223">
        <v>0</v>
      </c>
      <c r="AL193" s="223">
        <v>0</v>
      </c>
      <c r="AM193" s="223">
        <v>10</v>
      </c>
      <c r="AN193" s="223">
        <v>0</v>
      </c>
      <c r="AO193" s="223">
        <v>0</v>
      </c>
      <c r="AP193" s="223">
        <v>0</v>
      </c>
      <c r="AQ193" s="223">
        <v>0</v>
      </c>
      <c r="AR193" s="223">
        <v>0</v>
      </c>
      <c r="AS193" s="223">
        <v>0</v>
      </c>
      <c r="AT193" s="223">
        <v>0</v>
      </c>
      <c r="AU193" s="223">
        <v>2</v>
      </c>
      <c r="AV193" s="223">
        <v>1</v>
      </c>
      <c r="AW193" s="223">
        <v>43.6</v>
      </c>
    </row>
    <row r="194" s="10" customFormat="1" ht="17.5" spans="1:49">
      <c r="A194" s="107"/>
      <c r="B194" s="71"/>
      <c r="C194" s="70"/>
      <c r="D194" s="72"/>
      <c r="E194" s="73" t="s">
        <v>452</v>
      </c>
      <c r="F194" s="73" t="s">
        <v>457</v>
      </c>
      <c r="H194" s="141">
        <v>0</v>
      </c>
      <c r="I194" s="141">
        <v>1</v>
      </c>
      <c r="J194" s="141">
        <v>0</v>
      </c>
      <c r="K194" s="141">
        <v>0</v>
      </c>
      <c r="L194" s="141">
        <v>0</v>
      </c>
      <c r="M194" s="141">
        <v>0</v>
      </c>
      <c r="N194" s="141">
        <v>0</v>
      </c>
      <c r="O194" s="141">
        <v>0</v>
      </c>
      <c r="P194" s="141">
        <v>0</v>
      </c>
      <c r="Q194" s="141">
        <v>1</v>
      </c>
      <c r="R194" s="141">
        <v>100</v>
      </c>
      <c r="S194" s="141">
        <v>1</v>
      </c>
      <c r="T194" s="141">
        <v>50</v>
      </c>
      <c r="U194" s="141">
        <v>1</v>
      </c>
      <c r="V194" s="346">
        <v>50</v>
      </c>
      <c r="W194" s="110">
        <v>1</v>
      </c>
      <c r="X194" s="110">
        <v>50</v>
      </c>
      <c r="Y194" s="110">
        <v>0.9</v>
      </c>
      <c r="Z194" s="141">
        <v>100</v>
      </c>
      <c r="AA194" s="110">
        <v>105</v>
      </c>
      <c r="AB194" s="110">
        <v>100</v>
      </c>
      <c r="AC194" s="355">
        <v>105</v>
      </c>
      <c r="AD194" s="355">
        <v>108</v>
      </c>
      <c r="AE194" s="355">
        <v>97</v>
      </c>
      <c r="AF194" s="355">
        <v>94</v>
      </c>
      <c r="AG194" s="110" t="s">
        <v>1285</v>
      </c>
      <c r="AH194" s="110" t="s">
        <v>1285</v>
      </c>
      <c r="AI194" s="110" t="s">
        <v>1286</v>
      </c>
      <c r="AJ194" s="110">
        <v>0</v>
      </c>
      <c r="AK194" s="110">
        <v>0</v>
      </c>
      <c r="AL194" s="110" t="s">
        <v>181</v>
      </c>
      <c r="AM194" s="110" t="s">
        <v>181</v>
      </c>
      <c r="AN194" s="110" t="s">
        <v>181</v>
      </c>
      <c r="AO194" s="110" t="s">
        <v>181</v>
      </c>
      <c r="AP194" s="110" t="s">
        <v>181</v>
      </c>
      <c r="AQ194" s="110" t="s">
        <v>181</v>
      </c>
      <c r="AR194" s="110" t="s">
        <v>181</v>
      </c>
      <c r="AS194" s="110" t="s">
        <v>181</v>
      </c>
      <c r="AT194" s="110" t="s">
        <v>181</v>
      </c>
      <c r="AU194" s="110" t="s">
        <v>181</v>
      </c>
      <c r="AV194" s="110">
        <v>1</v>
      </c>
      <c r="AW194" s="110" t="s">
        <v>1286</v>
      </c>
    </row>
    <row r="195" s="294" customFormat="1" ht="17.5" spans="1:49">
      <c r="A195" s="200">
        <f>A193</f>
        <v>608</v>
      </c>
      <c r="B195" s="184" t="s">
        <v>450</v>
      </c>
      <c r="C195" s="201" t="s">
        <v>451</v>
      </c>
      <c r="D195" s="186" t="s">
        <v>126</v>
      </c>
      <c r="E195" s="187" t="s">
        <v>452</v>
      </c>
      <c r="F195" s="187" t="s">
        <v>457</v>
      </c>
      <c r="H195" s="337">
        <v>0</v>
      </c>
      <c r="I195" s="337">
        <f t="shared" si="35"/>
        <v>1</v>
      </c>
      <c r="J195" s="337">
        <v>0</v>
      </c>
      <c r="K195" s="337">
        <v>0</v>
      </c>
      <c r="L195" s="337">
        <v>0</v>
      </c>
      <c r="M195" s="337">
        <v>0</v>
      </c>
      <c r="N195" s="337">
        <v>0</v>
      </c>
      <c r="O195" s="337">
        <v>0</v>
      </c>
      <c r="P195" s="337">
        <f t="shared" si="34"/>
        <v>0</v>
      </c>
      <c r="Q195" s="337">
        <v>1</v>
      </c>
      <c r="R195" s="337">
        <v>100</v>
      </c>
      <c r="S195" s="337">
        <v>1</v>
      </c>
      <c r="T195" s="337">
        <v>50</v>
      </c>
      <c r="U195" s="337">
        <v>1</v>
      </c>
      <c r="V195" s="347" t="s">
        <v>1197</v>
      </c>
      <c r="W195" s="348">
        <v>1</v>
      </c>
      <c r="X195" s="348">
        <v>50</v>
      </c>
      <c r="Y195" s="348">
        <v>0.9</v>
      </c>
      <c r="Z195" s="337">
        <v>100</v>
      </c>
      <c r="AA195" s="348">
        <v>105</v>
      </c>
      <c r="AB195" s="348">
        <v>100</v>
      </c>
      <c r="AC195" s="348">
        <v>105</v>
      </c>
      <c r="AD195" s="348">
        <v>108</v>
      </c>
      <c r="AE195" s="348">
        <v>97</v>
      </c>
      <c r="AF195" s="348">
        <v>94</v>
      </c>
      <c r="AG195" s="348">
        <v>0</v>
      </c>
      <c r="AH195" s="348">
        <v>0</v>
      </c>
      <c r="AI195" s="348">
        <v>44</v>
      </c>
      <c r="AJ195" s="348">
        <v>0</v>
      </c>
      <c r="AK195" s="348">
        <v>0</v>
      </c>
      <c r="AL195" s="348">
        <v>0</v>
      </c>
      <c r="AM195" s="348">
        <v>10</v>
      </c>
      <c r="AN195" s="348">
        <v>0</v>
      </c>
      <c r="AO195" s="348">
        <v>0</v>
      </c>
      <c r="AP195" s="348">
        <v>0</v>
      </c>
      <c r="AQ195" s="348">
        <v>0</v>
      </c>
      <c r="AR195" s="348">
        <v>0</v>
      </c>
      <c r="AS195" s="348">
        <v>0</v>
      </c>
      <c r="AT195" s="348">
        <v>0</v>
      </c>
      <c r="AU195" s="348">
        <v>2</v>
      </c>
      <c r="AV195" s="348">
        <v>1</v>
      </c>
      <c r="AW195" s="348">
        <v>43.6</v>
      </c>
    </row>
    <row r="196" s="10" customFormat="1" ht="17.5" spans="1:49">
      <c r="A196" s="107"/>
      <c r="B196" s="71"/>
      <c r="C196" s="70"/>
      <c r="D196" s="72"/>
      <c r="E196" s="73" t="s">
        <v>452</v>
      </c>
      <c r="F196" s="70" t="s">
        <v>458</v>
      </c>
      <c r="H196" s="141">
        <v>0</v>
      </c>
      <c r="I196" s="141">
        <v>1</v>
      </c>
      <c r="J196" s="141">
        <v>0</v>
      </c>
      <c r="K196" s="141">
        <v>0</v>
      </c>
      <c r="L196" s="141">
        <v>0</v>
      </c>
      <c r="M196" s="141">
        <v>0</v>
      </c>
      <c r="N196" s="141">
        <v>0</v>
      </c>
      <c r="O196" s="141">
        <v>0</v>
      </c>
      <c r="P196" s="141">
        <v>0</v>
      </c>
      <c r="Q196" s="141">
        <v>1</v>
      </c>
      <c r="R196" s="141">
        <v>100</v>
      </c>
      <c r="S196" s="141">
        <v>1</v>
      </c>
      <c r="T196" s="141">
        <v>50</v>
      </c>
      <c r="U196" s="141">
        <v>1</v>
      </c>
      <c r="V196" s="321">
        <v>50</v>
      </c>
      <c r="W196" s="110">
        <v>1</v>
      </c>
      <c r="X196" s="110">
        <v>50</v>
      </c>
      <c r="Y196" s="110">
        <v>0.9</v>
      </c>
      <c r="Z196" s="141">
        <v>100</v>
      </c>
      <c r="AA196" s="110">
        <v>105</v>
      </c>
      <c r="AB196" s="110">
        <v>100</v>
      </c>
      <c r="AC196" s="110">
        <v>105</v>
      </c>
      <c r="AD196" s="110">
        <v>108</v>
      </c>
      <c r="AE196" s="110">
        <v>97</v>
      </c>
      <c r="AF196" s="110">
        <v>94</v>
      </c>
      <c r="AG196" s="110" t="s">
        <v>1285</v>
      </c>
      <c r="AH196" s="110" t="s">
        <v>1285</v>
      </c>
      <c r="AI196" s="110" t="s">
        <v>1286</v>
      </c>
      <c r="AJ196" s="110">
        <v>0</v>
      </c>
      <c r="AK196" s="110">
        <v>0</v>
      </c>
      <c r="AL196" s="110" t="s">
        <v>181</v>
      </c>
      <c r="AM196" s="110" t="s">
        <v>181</v>
      </c>
      <c r="AN196" s="110" t="s">
        <v>181</v>
      </c>
      <c r="AO196" s="110" t="s">
        <v>181</v>
      </c>
      <c r="AP196" s="110" t="s">
        <v>181</v>
      </c>
      <c r="AQ196" s="110" t="s">
        <v>181</v>
      </c>
      <c r="AR196" s="110" t="s">
        <v>181</v>
      </c>
      <c r="AS196" s="110" t="s">
        <v>181</v>
      </c>
      <c r="AT196" s="110" t="s">
        <v>181</v>
      </c>
      <c r="AU196" s="110" t="s">
        <v>181</v>
      </c>
      <c r="AV196" s="110">
        <v>1</v>
      </c>
      <c r="AW196" s="110" t="s">
        <v>1286</v>
      </c>
    </row>
    <row r="197" s="294" customFormat="1" ht="17.5" spans="1:49">
      <c r="A197" s="200">
        <f>A195</f>
        <v>608</v>
      </c>
      <c r="B197" s="184" t="s">
        <v>450</v>
      </c>
      <c r="C197" s="201" t="s">
        <v>451</v>
      </c>
      <c r="D197" s="186" t="s">
        <v>129</v>
      </c>
      <c r="E197" s="187" t="s">
        <v>452</v>
      </c>
      <c r="F197" s="187" t="s">
        <v>458</v>
      </c>
      <c r="H197" s="337">
        <v>0</v>
      </c>
      <c r="I197" s="337">
        <f t="shared" si="35"/>
        <v>1</v>
      </c>
      <c r="J197" s="337">
        <v>0</v>
      </c>
      <c r="K197" s="337">
        <v>0</v>
      </c>
      <c r="L197" s="337">
        <v>0</v>
      </c>
      <c r="M197" s="337">
        <v>0</v>
      </c>
      <c r="N197" s="337">
        <v>0</v>
      </c>
      <c r="O197" s="337">
        <v>0</v>
      </c>
      <c r="P197" s="337">
        <f t="shared" si="34"/>
        <v>0</v>
      </c>
      <c r="Q197" s="337">
        <v>1</v>
      </c>
      <c r="R197" s="337">
        <v>100</v>
      </c>
      <c r="S197" s="337">
        <v>1</v>
      </c>
      <c r="T197" s="337">
        <v>50</v>
      </c>
      <c r="U197" s="337">
        <v>1</v>
      </c>
      <c r="V197" s="347" t="s">
        <v>1197</v>
      </c>
      <c r="W197" s="348">
        <v>1</v>
      </c>
      <c r="X197" s="348">
        <v>50</v>
      </c>
      <c r="Y197" s="348">
        <v>0.9</v>
      </c>
      <c r="Z197" s="337">
        <v>100</v>
      </c>
      <c r="AA197" s="348">
        <v>105</v>
      </c>
      <c r="AB197" s="348">
        <v>100</v>
      </c>
      <c r="AC197" s="348">
        <v>105</v>
      </c>
      <c r="AD197" s="348">
        <v>108</v>
      </c>
      <c r="AE197" s="348">
        <v>97</v>
      </c>
      <c r="AF197" s="348">
        <v>94</v>
      </c>
      <c r="AG197" s="348">
        <v>0</v>
      </c>
      <c r="AH197" s="348">
        <v>0</v>
      </c>
      <c r="AI197" s="348">
        <v>44</v>
      </c>
      <c r="AJ197" s="348">
        <v>0</v>
      </c>
      <c r="AK197" s="348">
        <v>0</v>
      </c>
      <c r="AL197" s="348">
        <v>0</v>
      </c>
      <c r="AM197" s="348">
        <v>10</v>
      </c>
      <c r="AN197" s="348">
        <v>0</v>
      </c>
      <c r="AO197" s="348">
        <v>0</v>
      </c>
      <c r="AP197" s="348">
        <v>0</v>
      </c>
      <c r="AQ197" s="348">
        <v>0</v>
      </c>
      <c r="AR197" s="348">
        <v>0</v>
      </c>
      <c r="AS197" s="348">
        <v>0</v>
      </c>
      <c r="AT197" s="348">
        <v>0</v>
      </c>
      <c r="AU197" s="348">
        <v>2</v>
      </c>
      <c r="AV197" s="348">
        <v>1</v>
      </c>
      <c r="AW197" s="348">
        <v>43.6</v>
      </c>
    </row>
    <row r="198" s="2" customFormat="1" ht="17.5" spans="1:49">
      <c r="A198" s="45"/>
      <c r="B198" s="35"/>
      <c r="C198" s="34"/>
      <c r="D198" s="36"/>
      <c r="E198" s="37"/>
      <c r="F198" s="37"/>
      <c r="H198" s="148">
        <v>0</v>
      </c>
      <c r="I198" s="148">
        <v>1</v>
      </c>
      <c r="J198" s="148">
        <v>0</v>
      </c>
      <c r="K198" s="148">
        <v>0</v>
      </c>
      <c r="L198" s="148">
        <v>0</v>
      </c>
      <c r="M198" s="148">
        <v>0</v>
      </c>
      <c r="N198" s="148">
        <v>0</v>
      </c>
      <c r="O198" s="148">
        <v>0</v>
      </c>
      <c r="P198" s="148">
        <v>0</v>
      </c>
      <c r="Q198" s="148">
        <v>1</v>
      </c>
      <c r="R198" s="148">
        <v>100</v>
      </c>
      <c r="S198" s="148">
        <v>1</v>
      </c>
      <c r="T198" s="148">
        <v>50</v>
      </c>
      <c r="U198" s="148">
        <v>1</v>
      </c>
      <c r="V198" s="317">
        <v>50</v>
      </c>
      <c r="W198" s="222">
        <v>1</v>
      </c>
      <c r="X198" s="222">
        <v>50</v>
      </c>
      <c r="Y198" s="222">
        <v>0.9</v>
      </c>
      <c r="Z198" s="148">
        <v>100</v>
      </c>
      <c r="AA198" s="222">
        <v>105</v>
      </c>
      <c r="AB198" s="222">
        <v>100</v>
      </c>
      <c r="AC198" s="222">
        <v>104</v>
      </c>
      <c r="AD198" s="222">
        <v>107</v>
      </c>
      <c r="AE198" s="222">
        <v>96</v>
      </c>
      <c r="AF198" s="222">
        <v>93</v>
      </c>
      <c r="AG198" s="222" t="s">
        <v>1285</v>
      </c>
      <c r="AH198" s="222" t="s">
        <v>1285</v>
      </c>
      <c r="AI198" s="222" t="s">
        <v>1286</v>
      </c>
      <c r="AJ198" s="222">
        <v>0</v>
      </c>
      <c r="AK198" s="222">
        <v>0</v>
      </c>
      <c r="AL198" s="222" t="s">
        <v>181</v>
      </c>
      <c r="AM198" s="222" t="s">
        <v>181</v>
      </c>
      <c r="AN198" s="222" t="s">
        <v>181</v>
      </c>
      <c r="AO198" s="222" t="s">
        <v>181</v>
      </c>
      <c r="AP198" s="222" t="s">
        <v>181</v>
      </c>
      <c r="AQ198" s="222" t="s">
        <v>181</v>
      </c>
      <c r="AR198" s="222" t="s">
        <v>181</v>
      </c>
      <c r="AS198" s="222" t="s">
        <v>181</v>
      </c>
      <c r="AT198" s="222" t="s">
        <v>181</v>
      </c>
      <c r="AU198" s="222" t="s">
        <v>181</v>
      </c>
      <c r="AV198" s="222">
        <v>1</v>
      </c>
      <c r="AW198" s="222" t="s">
        <v>1286</v>
      </c>
    </row>
    <row r="199" s="20" customFormat="1" ht="17.5" spans="1:49">
      <c r="A199" s="200">
        <f>A4</f>
        <v>608</v>
      </c>
      <c r="B199" s="184" t="s">
        <v>459</v>
      </c>
      <c r="C199" s="201" t="s">
        <v>460</v>
      </c>
      <c r="D199" s="186" t="s">
        <v>109</v>
      </c>
      <c r="E199" s="187" t="s">
        <v>461</v>
      </c>
      <c r="F199" s="187" t="s">
        <v>462</v>
      </c>
      <c r="H199" s="20">
        <v>0</v>
      </c>
      <c r="I199" s="20">
        <f t="shared" si="35"/>
        <v>1</v>
      </c>
      <c r="J199" s="20">
        <v>0</v>
      </c>
      <c r="K199" s="20">
        <v>0</v>
      </c>
      <c r="L199" s="20">
        <v>0</v>
      </c>
      <c r="M199" s="20">
        <v>0</v>
      </c>
      <c r="N199" s="20">
        <v>0</v>
      </c>
      <c r="O199" s="20">
        <v>0</v>
      </c>
      <c r="P199" s="20">
        <f t="shared" si="34"/>
        <v>0</v>
      </c>
      <c r="Q199" s="20">
        <v>1</v>
      </c>
      <c r="R199" s="20">
        <v>100</v>
      </c>
      <c r="S199" s="20">
        <v>1</v>
      </c>
      <c r="T199" s="20">
        <v>50</v>
      </c>
      <c r="U199" s="20">
        <v>1</v>
      </c>
      <c r="V199" s="20">
        <v>50</v>
      </c>
      <c r="W199" s="20">
        <v>1</v>
      </c>
      <c r="X199" s="20">
        <v>50</v>
      </c>
      <c r="Y199" s="20">
        <v>0.9</v>
      </c>
      <c r="Z199" s="20">
        <v>100</v>
      </c>
      <c r="AA199" s="20">
        <v>105</v>
      </c>
      <c r="AB199" s="20">
        <v>100</v>
      </c>
      <c r="AC199" s="20">
        <v>104</v>
      </c>
      <c r="AD199" s="20">
        <v>107</v>
      </c>
      <c r="AE199" s="20">
        <v>96</v>
      </c>
      <c r="AF199" s="20">
        <v>93</v>
      </c>
      <c r="AG199" s="20">
        <v>0</v>
      </c>
      <c r="AH199" s="20">
        <v>0</v>
      </c>
      <c r="AI199" s="20">
        <v>44</v>
      </c>
      <c r="AJ199" s="20">
        <v>0</v>
      </c>
      <c r="AK199" s="20">
        <v>0</v>
      </c>
      <c r="AL199" s="20">
        <v>0</v>
      </c>
      <c r="AM199" s="20">
        <v>10</v>
      </c>
      <c r="AN199" s="20">
        <v>0</v>
      </c>
      <c r="AO199" s="20">
        <v>0</v>
      </c>
      <c r="AP199" s="20">
        <v>0</v>
      </c>
      <c r="AQ199" s="20">
        <v>0</v>
      </c>
      <c r="AR199" s="20">
        <v>0</v>
      </c>
      <c r="AS199" s="20">
        <v>0</v>
      </c>
      <c r="AT199" s="20">
        <v>0</v>
      </c>
      <c r="AU199" s="20">
        <v>2</v>
      </c>
      <c r="AV199" s="20">
        <v>1</v>
      </c>
      <c r="AW199" s="20">
        <v>43.6</v>
      </c>
    </row>
    <row r="200" ht="17.5" spans="1:49">
      <c r="A200" s="31">
        <f>A191</f>
        <v>608</v>
      </c>
      <c r="B200" s="40" t="s">
        <v>463</v>
      </c>
      <c r="C200" s="31"/>
      <c r="D200" s="41"/>
      <c r="E200" s="42"/>
      <c r="F200" s="42"/>
      <c r="G200" s="19"/>
      <c r="H200" s="338"/>
      <c r="I200" s="338"/>
      <c r="J200" s="338"/>
      <c r="K200" s="338"/>
      <c r="L200" s="338"/>
      <c r="M200" s="338"/>
      <c r="N200" s="338"/>
      <c r="O200" s="338"/>
      <c r="P200" s="308"/>
      <c r="Q200" s="234"/>
      <c r="R200" s="234"/>
      <c r="S200" s="234"/>
      <c r="T200" s="234"/>
      <c r="U200" s="234"/>
      <c r="V200" s="318"/>
      <c r="W200" s="223"/>
      <c r="X200" s="223"/>
      <c r="Y200" s="223"/>
      <c r="Z200" s="234"/>
      <c r="AA200" s="223"/>
      <c r="AB200" s="223"/>
      <c r="AC200" s="223"/>
      <c r="AD200" s="223"/>
      <c r="AE200" s="223"/>
      <c r="AF200" s="223"/>
      <c r="AG200" s="223"/>
      <c r="AH200" s="223"/>
      <c r="AI200" s="223"/>
      <c r="AJ200" s="223"/>
      <c r="AK200" s="223"/>
      <c r="AL200" s="223"/>
      <c r="AM200" s="223"/>
      <c r="AN200" s="223"/>
      <c r="AO200" s="223"/>
      <c r="AP200" s="223"/>
      <c r="AQ200" s="223"/>
      <c r="AR200" s="223"/>
      <c r="AS200" s="223"/>
      <c r="AT200" s="223"/>
      <c r="AU200" s="223"/>
      <c r="AV200" s="223"/>
      <c r="AW200" s="223"/>
    </row>
    <row r="201" ht="17.5" spans="1:49">
      <c r="A201" s="31">
        <f>A200</f>
        <v>608</v>
      </c>
      <c r="B201" s="40" t="s">
        <v>464</v>
      </c>
      <c r="C201" s="31" t="s">
        <v>465</v>
      </c>
      <c r="D201" s="41" t="s">
        <v>109</v>
      </c>
      <c r="E201" s="42" t="s">
        <v>466</v>
      </c>
      <c r="F201" s="42" t="s">
        <v>465</v>
      </c>
      <c r="G201" s="19"/>
      <c r="H201" s="195">
        <v>0</v>
      </c>
      <c r="I201" s="195">
        <f>J201+K201*2+L201*4+1</f>
        <v>1</v>
      </c>
      <c r="J201" s="195">
        <v>0</v>
      </c>
      <c r="K201" s="195">
        <v>0</v>
      </c>
      <c r="L201" s="195">
        <v>0</v>
      </c>
      <c r="M201" s="195">
        <v>0</v>
      </c>
      <c r="N201" s="195">
        <v>0</v>
      </c>
      <c r="O201" s="195">
        <v>0</v>
      </c>
      <c r="P201" s="308">
        <f t="shared" ref="P201:P227" si="36">H201+J201*2+K201*4+L201*8+M201*256+N201*512+O201*1024</f>
        <v>0</v>
      </c>
      <c r="Q201" s="234">
        <v>1</v>
      </c>
      <c r="R201" s="234">
        <v>100</v>
      </c>
      <c r="S201" s="234">
        <v>1</v>
      </c>
      <c r="T201" s="234">
        <v>50</v>
      </c>
      <c r="U201" s="234">
        <v>1</v>
      </c>
      <c r="V201" s="234">
        <v>50</v>
      </c>
      <c r="W201" s="223">
        <v>1</v>
      </c>
      <c r="X201" s="223">
        <v>50</v>
      </c>
      <c r="Y201" s="223">
        <v>0.9</v>
      </c>
      <c r="Z201" s="234">
        <v>100</v>
      </c>
      <c r="AA201" s="223">
        <v>105</v>
      </c>
      <c r="AB201" s="223">
        <v>100</v>
      </c>
      <c r="AC201" s="223">
        <v>104</v>
      </c>
      <c r="AD201" s="223">
        <v>112</v>
      </c>
      <c r="AE201" s="223">
        <v>95</v>
      </c>
      <c r="AF201" s="223">
        <v>90</v>
      </c>
      <c r="AG201" s="223">
        <v>0</v>
      </c>
      <c r="AH201" s="223">
        <v>0</v>
      </c>
      <c r="AI201" s="223">
        <v>44</v>
      </c>
      <c r="AJ201" s="223">
        <v>0</v>
      </c>
      <c r="AK201" s="223">
        <v>0</v>
      </c>
      <c r="AL201" s="223">
        <v>0</v>
      </c>
      <c r="AM201" s="223">
        <v>10</v>
      </c>
      <c r="AN201" s="223">
        <v>0</v>
      </c>
      <c r="AO201" s="223">
        <v>0</v>
      </c>
      <c r="AP201" s="223">
        <v>0</v>
      </c>
      <c r="AQ201" s="223">
        <v>0</v>
      </c>
      <c r="AR201" s="223">
        <v>0</v>
      </c>
      <c r="AS201" s="223">
        <v>0</v>
      </c>
      <c r="AT201" s="223">
        <v>0</v>
      </c>
      <c r="AU201" s="223">
        <v>2</v>
      </c>
      <c r="AV201" s="223">
        <v>1</v>
      </c>
      <c r="AW201" s="223">
        <v>43.6</v>
      </c>
    </row>
    <row r="202" ht="17.5" spans="1:49">
      <c r="A202" s="31">
        <f>A201</f>
        <v>608</v>
      </c>
      <c r="B202" s="40"/>
      <c r="C202" s="31" t="s">
        <v>467</v>
      </c>
      <c r="D202" s="41" t="s">
        <v>109</v>
      </c>
      <c r="E202" s="42" t="s">
        <v>468</v>
      </c>
      <c r="F202" s="42" t="s">
        <v>467</v>
      </c>
      <c r="G202" s="19"/>
      <c r="H202" s="195">
        <v>0</v>
      </c>
      <c r="I202" s="195">
        <f>J202+K202*2+L202*4+1</f>
        <v>1</v>
      </c>
      <c r="J202" s="195">
        <v>0</v>
      </c>
      <c r="K202" s="195">
        <v>0</v>
      </c>
      <c r="L202" s="195">
        <v>0</v>
      </c>
      <c r="M202" s="195">
        <v>0</v>
      </c>
      <c r="N202" s="195">
        <v>0</v>
      </c>
      <c r="O202" s="195">
        <v>0</v>
      </c>
      <c r="P202" s="308">
        <f t="shared" si="36"/>
        <v>0</v>
      </c>
      <c r="Q202" s="234">
        <v>1</v>
      </c>
      <c r="R202" s="234">
        <v>100</v>
      </c>
      <c r="S202" s="234">
        <v>1</v>
      </c>
      <c r="T202" s="234">
        <v>50</v>
      </c>
      <c r="U202" s="234">
        <v>1</v>
      </c>
      <c r="V202" s="318">
        <v>50</v>
      </c>
      <c r="W202" s="223">
        <v>1</v>
      </c>
      <c r="X202" s="223">
        <v>50</v>
      </c>
      <c r="Y202" s="223">
        <v>0.9</v>
      </c>
      <c r="Z202" s="234">
        <v>100</v>
      </c>
      <c r="AA202" s="223">
        <v>105</v>
      </c>
      <c r="AB202" s="223">
        <v>100</v>
      </c>
      <c r="AC202" s="223">
        <v>104</v>
      </c>
      <c r="AD202" s="223">
        <v>112</v>
      </c>
      <c r="AE202" s="223">
        <v>95</v>
      </c>
      <c r="AF202" s="223">
        <v>90</v>
      </c>
      <c r="AG202" s="223">
        <v>0</v>
      </c>
      <c r="AH202" s="223">
        <v>0</v>
      </c>
      <c r="AI202" s="223">
        <v>44</v>
      </c>
      <c r="AJ202" s="223">
        <v>0</v>
      </c>
      <c r="AK202" s="223">
        <v>0</v>
      </c>
      <c r="AL202" s="223">
        <v>0</v>
      </c>
      <c r="AM202" s="223">
        <v>10</v>
      </c>
      <c r="AN202" s="223">
        <v>0</v>
      </c>
      <c r="AO202" s="223">
        <v>0</v>
      </c>
      <c r="AP202" s="223">
        <v>0</v>
      </c>
      <c r="AQ202" s="223">
        <v>0</v>
      </c>
      <c r="AR202" s="223">
        <v>0</v>
      </c>
      <c r="AS202" s="223">
        <v>0</v>
      </c>
      <c r="AT202" s="223">
        <v>0</v>
      </c>
      <c r="AU202" s="223">
        <v>2</v>
      </c>
      <c r="AV202" s="223">
        <v>1</v>
      </c>
      <c r="AW202" s="223">
        <v>43.6</v>
      </c>
    </row>
    <row r="203" s="6" customFormat="1" ht="17.5" spans="1:52">
      <c r="A203" s="62"/>
      <c r="B203" s="63"/>
      <c r="C203" s="62"/>
      <c r="D203" s="64"/>
      <c r="E203" s="65"/>
      <c r="F203" s="65" t="s">
        <v>746</v>
      </c>
      <c r="H203" s="238">
        <v>0</v>
      </c>
      <c r="I203" s="238"/>
      <c r="J203" s="238"/>
      <c r="K203" s="238"/>
      <c r="L203" s="238"/>
      <c r="M203" s="238"/>
      <c r="N203" s="238"/>
      <c r="O203" s="238"/>
      <c r="P203" s="312">
        <f t="shared" si="36"/>
        <v>0</v>
      </c>
      <c r="Q203" s="238" t="s">
        <v>181</v>
      </c>
      <c r="R203" s="238" t="s">
        <v>181</v>
      </c>
      <c r="S203" s="238" t="s">
        <v>181</v>
      </c>
      <c r="T203" s="238" t="s">
        <v>181</v>
      </c>
      <c r="U203" s="238" t="s">
        <v>181</v>
      </c>
      <c r="V203" s="238" t="s">
        <v>181</v>
      </c>
      <c r="W203" s="238" t="s">
        <v>181</v>
      </c>
      <c r="X203" s="238" t="s">
        <v>181</v>
      </c>
      <c r="Y203" s="238" t="s">
        <v>181</v>
      </c>
      <c r="Z203" s="238" t="s">
        <v>181</v>
      </c>
      <c r="AA203" s="238" t="s">
        <v>181</v>
      </c>
      <c r="AB203" s="238" t="s">
        <v>181</v>
      </c>
      <c r="AC203" s="238" t="s">
        <v>181</v>
      </c>
      <c r="AD203" s="238" t="s">
        <v>181</v>
      </c>
      <c r="AE203" s="238" t="s">
        <v>181</v>
      </c>
      <c r="AF203" s="238" t="s">
        <v>181</v>
      </c>
      <c r="AG203" s="238" t="s">
        <v>181</v>
      </c>
      <c r="AH203" s="238" t="s">
        <v>181</v>
      </c>
      <c r="AI203" s="238" t="s">
        <v>181</v>
      </c>
      <c r="AJ203" s="238" t="s">
        <v>181</v>
      </c>
      <c r="AK203" s="238" t="s">
        <v>181</v>
      </c>
      <c r="AL203" s="238" t="s">
        <v>181</v>
      </c>
      <c r="AM203" s="238" t="s">
        <v>181</v>
      </c>
      <c r="AN203" s="238" t="s">
        <v>181</v>
      </c>
      <c r="AO203" s="238" t="s">
        <v>181</v>
      </c>
      <c r="AP203" s="238" t="s">
        <v>181</v>
      </c>
      <c r="AQ203" s="238" t="s">
        <v>181</v>
      </c>
      <c r="AR203" s="238" t="s">
        <v>181</v>
      </c>
      <c r="AS203" s="238" t="s">
        <v>181</v>
      </c>
      <c r="AT203" s="238" t="s">
        <v>181</v>
      </c>
      <c r="AU203" s="238" t="s">
        <v>181</v>
      </c>
      <c r="AV203" s="238" t="s">
        <v>181</v>
      </c>
      <c r="AW203" s="238" t="s">
        <v>181</v>
      </c>
      <c r="AX203" s="238"/>
      <c r="AY203" s="238"/>
      <c r="AZ203" s="238"/>
    </row>
    <row r="204" ht="17.5" spans="1:49">
      <c r="A204" s="31">
        <f>A202</f>
        <v>608</v>
      </c>
      <c r="B204" s="40" t="s">
        <v>472</v>
      </c>
      <c r="C204" s="31" t="s">
        <v>474</v>
      </c>
      <c r="D204" s="41" t="s">
        <v>120</v>
      </c>
      <c r="E204" s="42" t="s">
        <v>473</v>
      </c>
      <c r="F204" s="42" t="s">
        <v>474</v>
      </c>
      <c r="G204" s="19"/>
      <c r="H204" s="195">
        <v>0</v>
      </c>
      <c r="I204" s="195">
        <f>J204+K204*2+L204*4+1</f>
        <v>1</v>
      </c>
      <c r="J204" s="195">
        <v>0</v>
      </c>
      <c r="K204" s="195">
        <v>0</v>
      </c>
      <c r="L204" s="195">
        <v>0</v>
      </c>
      <c r="M204" s="195">
        <v>0</v>
      </c>
      <c r="N204" s="195">
        <v>0</v>
      </c>
      <c r="O204" s="195">
        <v>0</v>
      </c>
      <c r="P204" s="308">
        <f t="shared" si="36"/>
        <v>0</v>
      </c>
      <c r="Q204" s="234">
        <v>1</v>
      </c>
      <c r="R204" s="234">
        <v>100</v>
      </c>
      <c r="S204" s="234">
        <v>1</v>
      </c>
      <c r="T204" s="234">
        <v>50</v>
      </c>
      <c r="U204" s="234">
        <v>1</v>
      </c>
      <c r="V204" s="318">
        <v>50</v>
      </c>
      <c r="W204" s="223">
        <v>1</v>
      </c>
      <c r="X204" s="223">
        <v>50</v>
      </c>
      <c r="Y204" s="223">
        <v>0.9</v>
      </c>
      <c r="Z204" s="234">
        <v>100</v>
      </c>
      <c r="AA204" s="223">
        <v>105</v>
      </c>
      <c r="AB204" s="223">
        <v>100</v>
      </c>
      <c r="AC204" s="223">
        <v>104</v>
      </c>
      <c r="AD204" s="223">
        <v>112</v>
      </c>
      <c r="AE204" s="223">
        <v>95</v>
      </c>
      <c r="AF204" s="223">
        <v>90</v>
      </c>
      <c r="AG204" s="223">
        <v>0</v>
      </c>
      <c r="AH204" s="223">
        <v>0</v>
      </c>
      <c r="AI204" s="223">
        <v>44</v>
      </c>
      <c r="AJ204" s="223">
        <v>0</v>
      </c>
      <c r="AK204" s="223">
        <v>0</v>
      </c>
      <c r="AL204" s="223">
        <v>0</v>
      </c>
      <c r="AM204" s="223">
        <v>10</v>
      </c>
      <c r="AN204" s="223">
        <v>0</v>
      </c>
      <c r="AO204" s="223">
        <v>0</v>
      </c>
      <c r="AP204" s="223">
        <v>0</v>
      </c>
      <c r="AQ204" s="223">
        <v>0</v>
      </c>
      <c r="AR204" s="223">
        <v>0</v>
      </c>
      <c r="AS204" s="223">
        <v>0</v>
      </c>
      <c r="AT204" s="223">
        <v>0</v>
      </c>
      <c r="AU204" s="223">
        <v>2</v>
      </c>
      <c r="AV204" s="223">
        <v>1</v>
      </c>
      <c r="AW204" s="223">
        <v>43.6</v>
      </c>
    </row>
    <row r="205" s="6" customFormat="1" ht="17.5" spans="1:49">
      <c r="A205" s="62"/>
      <c r="B205" s="63"/>
      <c r="C205" s="62"/>
      <c r="D205" s="64"/>
      <c r="E205" s="65"/>
      <c r="F205" s="65" t="s">
        <v>475</v>
      </c>
      <c r="H205" s="238">
        <v>0</v>
      </c>
      <c r="I205" s="238"/>
      <c r="J205" s="238"/>
      <c r="K205" s="238"/>
      <c r="L205" s="238"/>
      <c r="M205" s="238"/>
      <c r="N205" s="238"/>
      <c r="O205" s="238"/>
      <c r="P205" s="312">
        <f t="shared" si="36"/>
        <v>0</v>
      </c>
      <c r="Q205" s="238" t="s">
        <v>181</v>
      </c>
      <c r="R205" s="238" t="s">
        <v>181</v>
      </c>
      <c r="S205" s="238" t="s">
        <v>181</v>
      </c>
      <c r="T205" s="238" t="s">
        <v>181</v>
      </c>
      <c r="U205" s="238" t="s">
        <v>181</v>
      </c>
      <c r="V205" s="238" t="s">
        <v>181</v>
      </c>
      <c r="W205" s="238" t="s">
        <v>181</v>
      </c>
      <c r="X205" s="238" t="s">
        <v>181</v>
      </c>
      <c r="Y205" s="238" t="s">
        <v>181</v>
      </c>
      <c r="Z205" s="238" t="s">
        <v>181</v>
      </c>
      <c r="AA205" s="238" t="s">
        <v>181</v>
      </c>
      <c r="AB205" s="238" t="s">
        <v>181</v>
      </c>
      <c r="AC205" s="238" t="s">
        <v>181</v>
      </c>
      <c r="AD205" s="238" t="s">
        <v>181</v>
      </c>
      <c r="AE205" s="238" t="s">
        <v>181</v>
      </c>
      <c r="AF205" s="238" t="s">
        <v>181</v>
      </c>
      <c r="AG205" s="238" t="s">
        <v>181</v>
      </c>
      <c r="AH205" s="238" t="s">
        <v>181</v>
      </c>
      <c r="AI205" s="238" t="s">
        <v>181</v>
      </c>
      <c r="AJ205" s="238" t="s">
        <v>181</v>
      </c>
      <c r="AK205" s="238" t="s">
        <v>181</v>
      </c>
      <c r="AL205" s="238" t="s">
        <v>181</v>
      </c>
      <c r="AM205" s="238" t="s">
        <v>181</v>
      </c>
      <c r="AN205" s="238" t="s">
        <v>181</v>
      </c>
      <c r="AO205" s="238" t="s">
        <v>181</v>
      </c>
      <c r="AP205" s="238" t="s">
        <v>181</v>
      </c>
      <c r="AQ205" s="225" t="s">
        <v>181</v>
      </c>
      <c r="AR205" s="225" t="s">
        <v>181</v>
      </c>
      <c r="AS205" s="225" t="s">
        <v>181</v>
      </c>
      <c r="AT205" s="225" t="s">
        <v>181</v>
      </c>
      <c r="AU205" s="225" t="s">
        <v>181</v>
      </c>
      <c r="AV205" s="225" t="s">
        <v>181</v>
      </c>
      <c r="AW205" s="225" t="s">
        <v>181</v>
      </c>
    </row>
    <row r="206" ht="17.5" spans="1:49">
      <c r="A206" s="31">
        <f>A204</f>
        <v>608</v>
      </c>
      <c r="B206" s="40" t="s">
        <v>476</v>
      </c>
      <c r="C206" s="31" t="s">
        <v>477</v>
      </c>
      <c r="D206" s="41" t="s">
        <v>109</v>
      </c>
      <c r="E206" s="42" t="s">
        <v>478</v>
      </c>
      <c r="F206" s="42" t="s">
        <v>477</v>
      </c>
      <c r="G206" s="19"/>
      <c r="H206" s="195">
        <v>0</v>
      </c>
      <c r="I206" s="195">
        <f>J206+K206*2+L206*4+1</f>
        <v>1</v>
      </c>
      <c r="J206" s="195">
        <v>0</v>
      </c>
      <c r="K206" s="195">
        <v>0</v>
      </c>
      <c r="L206" s="195">
        <v>0</v>
      </c>
      <c r="M206" s="195">
        <v>0</v>
      </c>
      <c r="N206" s="195">
        <v>0</v>
      </c>
      <c r="O206" s="195">
        <v>0</v>
      </c>
      <c r="P206" s="308">
        <f t="shared" si="36"/>
        <v>0</v>
      </c>
      <c r="Q206" s="234">
        <v>1</v>
      </c>
      <c r="R206" s="234">
        <v>100</v>
      </c>
      <c r="S206" s="234">
        <v>1</v>
      </c>
      <c r="T206" s="234">
        <v>50</v>
      </c>
      <c r="U206" s="234">
        <v>1</v>
      </c>
      <c r="V206" s="234">
        <v>50</v>
      </c>
      <c r="W206" s="223">
        <v>1</v>
      </c>
      <c r="X206" s="223">
        <v>50</v>
      </c>
      <c r="Y206" s="223">
        <v>0.9</v>
      </c>
      <c r="Z206" s="234">
        <v>100</v>
      </c>
      <c r="AA206" s="223">
        <v>105</v>
      </c>
      <c r="AB206" s="223">
        <v>100</v>
      </c>
      <c r="AC206" s="223">
        <v>104</v>
      </c>
      <c r="AD206" s="223">
        <v>112</v>
      </c>
      <c r="AE206" s="223">
        <v>95</v>
      </c>
      <c r="AF206" s="223">
        <v>90</v>
      </c>
      <c r="AG206" s="223">
        <v>0</v>
      </c>
      <c r="AH206" s="223">
        <v>0</v>
      </c>
      <c r="AI206" s="223">
        <v>44</v>
      </c>
      <c r="AJ206" s="223">
        <v>0</v>
      </c>
      <c r="AK206" s="223">
        <v>0</v>
      </c>
      <c r="AL206" s="223">
        <v>0</v>
      </c>
      <c r="AM206" s="223">
        <v>10</v>
      </c>
      <c r="AN206" s="223">
        <v>0</v>
      </c>
      <c r="AO206" s="223">
        <v>0</v>
      </c>
      <c r="AP206" s="223">
        <v>0</v>
      </c>
      <c r="AQ206" s="223">
        <v>0</v>
      </c>
      <c r="AR206" s="223">
        <v>0</v>
      </c>
      <c r="AS206" s="223">
        <v>0</v>
      </c>
      <c r="AT206" s="223">
        <v>0</v>
      </c>
      <c r="AU206" s="223">
        <v>2</v>
      </c>
      <c r="AV206" s="223">
        <v>1</v>
      </c>
      <c r="AW206" s="223">
        <v>43.6</v>
      </c>
    </row>
    <row r="207" ht="17.5" spans="1:49">
      <c r="A207" s="31">
        <f>A206</f>
        <v>608</v>
      </c>
      <c r="B207" s="40" t="s">
        <v>479</v>
      </c>
      <c r="C207" s="31"/>
      <c r="D207" s="41"/>
      <c r="E207" s="42"/>
      <c r="F207" s="42"/>
      <c r="G207" s="19"/>
      <c r="H207" s="338"/>
      <c r="I207" s="338"/>
      <c r="J207" s="338"/>
      <c r="K207" s="338"/>
      <c r="L207" s="338"/>
      <c r="M207" s="338"/>
      <c r="N207" s="338"/>
      <c r="O207" s="338"/>
      <c r="P207" s="308">
        <f t="shared" si="36"/>
        <v>0</v>
      </c>
      <c r="Q207" s="234">
        <v>1</v>
      </c>
      <c r="R207" s="234">
        <v>100</v>
      </c>
      <c r="S207" s="234">
        <v>1</v>
      </c>
      <c r="T207" s="234">
        <v>50</v>
      </c>
      <c r="U207" s="234">
        <v>1</v>
      </c>
      <c r="V207" s="349" t="s">
        <v>1197</v>
      </c>
      <c r="W207" s="223">
        <v>1</v>
      </c>
      <c r="X207" s="223">
        <v>50</v>
      </c>
      <c r="Y207" s="223">
        <v>0.9</v>
      </c>
      <c r="Z207" s="234">
        <v>100</v>
      </c>
      <c r="AA207" s="223">
        <v>105</v>
      </c>
      <c r="AB207" s="223">
        <v>100</v>
      </c>
      <c r="AC207" s="223">
        <v>104</v>
      </c>
      <c r="AD207" s="223">
        <v>112</v>
      </c>
      <c r="AE207" s="223">
        <v>95</v>
      </c>
      <c r="AF207" s="223">
        <v>90</v>
      </c>
      <c r="AG207" s="223">
        <v>0</v>
      </c>
      <c r="AH207" s="223">
        <v>0</v>
      </c>
      <c r="AI207" s="223">
        <v>44</v>
      </c>
      <c r="AJ207" s="223">
        <v>0</v>
      </c>
      <c r="AK207" s="223">
        <v>0</v>
      </c>
      <c r="AL207" s="223">
        <v>0</v>
      </c>
      <c r="AM207" s="223">
        <v>10</v>
      </c>
      <c r="AN207" s="223">
        <v>0</v>
      </c>
      <c r="AO207" s="223">
        <v>0</v>
      </c>
      <c r="AP207" s="223">
        <v>0</v>
      </c>
      <c r="AQ207" s="223">
        <v>0</v>
      </c>
      <c r="AR207" s="223">
        <v>0</v>
      </c>
      <c r="AS207" s="223">
        <v>0</v>
      </c>
      <c r="AT207" s="223">
        <v>0</v>
      </c>
      <c r="AU207" s="223">
        <v>2</v>
      </c>
      <c r="AV207" s="223">
        <v>1</v>
      </c>
      <c r="AW207" s="223">
        <v>43.6</v>
      </c>
    </row>
    <row r="208" ht="17.5" spans="1:49">
      <c r="A208" s="31">
        <f>A207</f>
        <v>608</v>
      </c>
      <c r="B208" s="40" t="s">
        <v>480</v>
      </c>
      <c r="C208" s="31" t="s">
        <v>481</v>
      </c>
      <c r="D208" s="41" t="s">
        <v>109</v>
      </c>
      <c r="E208" s="42" t="s">
        <v>482</v>
      </c>
      <c r="F208" s="42" t="s">
        <v>483</v>
      </c>
      <c r="G208" s="19"/>
      <c r="H208" s="195">
        <v>0</v>
      </c>
      <c r="I208" s="195">
        <f>J208+K208*2+L208*4+1</f>
        <v>1</v>
      </c>
      <c r="J208" s="195">
        <v>0</v>
      </c>
      <c r="K208" s="195">
        <v>0</v>
      </c>
      <c r="L208" s="195">
        <v>0</v>
      </c>
      <c r="M208" s="195">
        <v>0</v>
      </c>
      <c r="N208" s="195">
        <v>0</v>
      </c>
      <c r="O208" s="195">
        <v>0</v>
      </c>
      <c r="P208" s="308">
        <f t="shared" si="36"/>
        <v>0</v>
      </c>
      <c r="Q208" s="234">
        <v>1</v>
      </c>
      <c r="R208" s="234">
        <v>100</v>
      </c>
      <c r="S208" s="234">
        <v>1</v>
      </c>
      <c r="T208" s="234">
        <v>50</v>
      </c>
      <c r="U208" s="234">
        <v>1</v>
      </c>
      <c r="V208" s="349" t="s">
        <v>1197</v>
      </c>
      <c r="W208" s="223">
        <v>1</v>
      </c>
      <c r="X208" s="223">
        <v>50</v>
      </c>
      <c r="Y208" s="223">
        <v>0.9</v>
      </c>
      <c r="Z208" s="234">
        <v>100</v>
      </c>
      <c r="AA208" s="223">
        <v>105</v>
      </c>
      <c r="AB208" s="223">
        <v>100</v>
      </c>
      <c r="AC208" s="223">
        <v>104</v>
      </c>
      <c r="AD208" s="223">
        <v>112</v>
      </c>
      <c r="AE208" s="223">
        <v>95</v>
      </c>
      <c r="AF208" s="223">
        <v>90</v>
      </c>
      <c r="AG208" s="223">
        <v>0</v>
      </c>
      <c r="AH208" s="223">
        <v>0</v>
      </c>
      <c r="AI208" s="223">
        <v>44</v>
      </c>
      <c r="AJ208" s="223">
        <v>0</v>
      </c>
      <c r="AK208" s="223">
        <v>0</v>
      </c>
      <c r="AL208" s="223">
        <v>0</v>
      </c>
      <c r="AM208" s="223">
        <v>10</v>
      </c>
      <c r="AN208" s="223">
        <v>0</v>
      </c>
      <c r="AO208" s="223">
        <v>0</v>
      </c>
      <c r="AP208" s="223">
        <v>0</v>
      </c>
      <c r="AQ208" s="223">
        <v>0</v>
      </c>
      <c r="AR208" s="223">
        <v>0</v>
      </c>
      <c r="AS208" s="223">
        <v>0</v>
      </c>
      <c r="AT208" s="223">
        <v>0</v>
      </c>
      <c r="AU208" s="223">
        <v>2</v>
      </c>
      <c r="AV208" s="223">
        <v>1</v>
      </c>
      <c r="AW208" s="223">
        <v>43.6</v>
      </c>
    </row>
    <row r="209" ht="17.5" spans="1:49">
      <c r="A209" s="31"/>
      <c r="B209" s="40"/>
      <c r="C209" s="31"/>
      <c r="D209" s="41"/>
      <c r="E209" s="42"/>
      <c r="F209" s="42"/>
      <c r="G209" s="19"/>
      <c r="H209" s="195"/>
      <c r="I209" s="195"/>
      <c r="J209" s="195"/>
      <c r="K209" s="195"/>
      <c r="L209" s="195"/>
      <c r="M209" s="195"/>
      <c r="N209" s="195"/>
      <c r="O209" s="195"/>
      <c r="P209" s="308"/>
      <c r="Q209" s="234"/>
      <c r="R209" s="234"/>
      <c r="S209" s="234"/>
      <c r="T209" s="234"/>
      <c r="U209" s="234"/>
      <c r="V209" s="318"/>
      <c r="W209" s="223"/>
      <c r="X209" s="223"/>
      <c r="Y209" s="223"/>
      <c r="Z209" s="234"/>
      <c r="AA209" s="223"/>
      <c r="AB209" s="223"/>
      <c r="AC209" s="223"/>
      <c r="AD209" s="223"/>
      <c r="AE209" s="223"/>
      <c r="AF209" s="223"/>
      <c r="AG209" s="223"/>
      <c r="AH209" s="223"/>
      <c r="AI209" s="223"/>
      <c r="AJ209" s="223"/>
      <c r="AK209" s="223"/>
      <c r="AL209" s="223"/>
      <c r="AM209" s="223"/>
      <c r="AN209" s="223"/>
      <c r="AO209" s="223"/>
      <c r="AP209" s="223"/>
      <c r="AQ209" s="223"/>
      <c r="AR209" s="223"/>
      <c r="AS209" s="223"/>
      <c r="AT209" s="223"/>
      <c r="AU209" s="223"/>
      <c r="AV209" s="223"/>
      <c r="AW209" s="223"/>
    </row>
    <row r="210" ht="17.5" spans="1:49">
      <c r="A210" s="31">
        <f>A208</f>
        <v>608</v>
      </c>
      <c r="B210" s="40" t="s">
        <v>480</v>
      </c>
      <c r="C210" s="31" t="s">
        <v>484</v>
      </c>
      <c r="D210" s="41" t="s">
        <v>120</v>
      </c>
      <c r="E210" s="42" t="s">
        <v>485</v>
      </c>
      <c r="F210" s="42" t="s">
        <v>486</v>
      </c>
      <c r="G210" s="19"/>
      <c r="H210" s="195">
        <v>0</v>
      </c>
      <c r="I210" s="195">
        <f>J210+K210*2+L210*4+1</f>
        <v>1</v>
      </c>
      <c r="J210" s="195">
        <v>0</v>
      </c>
      <c r="K210" s="195">
        <v>0</v>
      </c>
      <c r="L210" s="195">
        <v>0</v>
      </c>
      <c r="M210" s="195">
        <v>0</v>
      </c>
      <c r="N210" s="195">
        <v>0</v>
      </c>
      <c r="O210" s="195">
        <v>0</v>
      </c>
      <c r="P210" s="308">
        <f t="shared" si="36"/>
        <v>0</v>
      </c>
      <c r="Q210" s="234">
        <v>1</v>
      </c>
      <c r="R210" s="234">
        <v>100</v>
      </c>
      <c r="S210" s="234">
        <v>1</v>
      </c>
      <c r="T210" s="234">
        <v>50</v>
      </c>
      <c r="U210" s="234">
        <v>1</v>
      </c>
      <c r="V210" s="349" t="s">
        <v>1197</v>
      </c>
      <c r="W210" s="223">
        <v>1</v>
      </c>
      <c r="X210" s="223">
        <v>50</v>
      </c>
      <c r="Y210" s="223">
        <v>0.9</v>
      </c>
      <c r="Z210" s="234">
        <v>100</v>
      </c>
      <c r="AA210" s="223">
        <v>105</v>
      </c>
      <c r="AB210" s="223">
        <v>100</v>
      </c>
      <c r="AC210" s="223">
        <v>104</v>
      </c>
      <c r="AD210" s="223">
        <v>112</v>
      </c>
      <c r="AE210" s="223">
        <v>95</v>
      </c>
      <c r="AF210" s="223">
        <v>90</v>
      </c>
      <c r="AG210" s="223">
        <v>0</v>
      </c>
      <c r="AH210" s="223">
        <v>0</v>
      </c>
      <c r="AI210" s="223">
        <v>44</v>
      </c>
      <c r="AJ210" s="223">
        <v>0</v>
      </c>
      <c r="AK210" s="223">
        <v>0</v>
      </c>
      <c r="AL210" s="223">
        <v>0</v>
      </c>
      <c r="AM210" s="223">
        <v>10</v>
      </c>
      <c r="AN210" s="223">
        <v>0</v>
      </c>
      <c r="AO210" s="223">
        <v>0</v>
      </c>
      <c r="AP210" s="223">
        <v>0</v>
      </c>
      <c r="AQ210" s="223">
        <v>0</v>
      </c>
      <c r="AR210" s="223">
        <v>0</v>
      </c>
      <c r="AS210" s="223">
        <v>0</v>
      </c>
      <c r="AT210" s="223">
        <v>0</v>
      </c>
      <c r="AU210" s="223">
        <v>2</v>
      </c>
      <c r="AV210" s="223">
        <v>1</v>
      </c>
      <c r="AW210" s="223">
        <v>43.6</v>
      </c>
    </row>
    <row r="211" s="10" customFormat="1" ht="17.5" spans="1:49">
      <c r="A211" s="70"/>
      <c r="B211" s="71"/>
      <c r="C211" s="70"/>
      <c r="D211" s="72"/>
      <c r="E211" s="73"/>
      <c r="F211" s="73"/>
      <c r="G211" s="110" t="s">
        <v>487</v>
      </c>
      <c r="H211" s="141">
        <v>0</v>
      </c>
      <c r="I211" s="141"/>
      <c r="J211" s="141"/>
      <c r="K211" s="141"/>
      <c r="L211" s="141"/>
      <c r="M211" s="141"/>
      <c r="N211" s="141"/>
      <c r="O211" s="141"/>
      <c r="P211" s="141">
        <f t="shared" si="36"/>
        <v>0</v>
      </c>
      <c r="Q211" s="141">
        <v>1</v>
      </c>
      <c r="R211" s="141">
        <v>100</v>
      </c>
      <c r="S211" s="141">
        <v>1</v>
      </c>
      <c r="T211" s="141">
        <v>50</v>
      </c>
      <c r="U211" s="141">
        <v>1</v>
      </c>
      <c r="V211" s="321">
        <v>50</v>
      </c>
      <c r="W211" s="110">
        <v>1</v>
      </c>
      <c r="X211" s="110">
        <v>50</v>
      </c>
      <c r="Y211" s="110">
        <v>0.9</v>
      </c>
      <c r="Z211" s="141">
        <v>100</v>
      </c>
      <c r="AA211" s="110">
        <v>105</v>
      </c>
      <c r="AB211" s="110">
        <v>100</v>
      </c>
      <c r="AC211" s="110">
        <v>104</v>
      </c>
      <c r="AD211" s="110">
        <v>107</v>
      </c>
      <c r="AE211" s="110">
        <v>96</v>
      </c>
      <c r="AF211" s="110">
        <v>93</v>
      </c>
      <c r="AG211" s="110" t="s">
        <v>1285</v>
      </c>
      <c r="AH211" s="110" t="s">
        <v>1285</v>
      </c>
      <c r="AI211" s="110" t="s">
        <v>1286</v>
      </c>
      <c r="AJ211" s="110">
        <v>0</v>
      </c>
      <c r="AK211" s="110">
        <v>0</v>
      </c>
      <c r="AL211" s="110" t="s">
        <v>181</v>
      </c>
      <c r="AM211" s="110" t="s">
        <v>181</v>
      </c>
      <c r="AN211" s="110" t="s">
        <v>181</v>
      </c>
      <c r="AO211" s="110" t="s">
        <v>181</v>
      </c>
      <c r="AP211" s="110" t="s">
        <v>181</v>
      </c>
      <c r="AQ211" s="110" t="s">
        <v>181</v>
      </c>
      <c r="AR211" s="110" t="s">
        <v>181</v>
      </c>
      <c r="AS211" s="110" t="s">
        <v>181</v>
      </c>
      <c r="AT211" s="110" t="s">
        <v>181</v>
      </c>
      <c r="AU211" s="110" t="s">
        <v>181</v>
      </c>
      <c r="AV211" s="110">
        <v>1</v>
      </c>
      <c r="AW211" s="110" t="s">
        <v>1286</v>
      </c>
    </row>
    <row r="212" ht="17.5" spans="1:49">
      <c r="A212" s="31">
        <f>A210</f>
        <v>608</v>
      </c>
      <c r="B212" s="40" t="s">
        <v>488</v>
      </c>
      <c r="C212" s="31" t="s">
        <v>489</v>
      </c>
      <c r="D212" s="41" t="s">
        <v>109</v>
      </c>
      <c r="E212" s="42" t="s">
        <v>490</v>
      </c>
      <c r="F212" s="42" t="s">
        <v>489</v>
      </c>
      <c r="G212" s="171"/>
      <c r="H212" s="195">
        <v>0</v>
      </c>
      <c r="I212" s="195">
        <f>J212+K212*2+L212*4+1</f>
        <v>1</v>
      </c>
      <c r="J212" s="195">
        <v>0</v>
      </c>
      <c r="K212" s="195">
        <v>0</v>
      </c>
      <c r="L212" s="195">
        <v>0</v>
      </c>
      <c r="M212" s="195">
        <v>0</v>
      </c>
      <c r="N212" s="195">
        <v>0</v>
      </c>
      <c r="O212" s="195">
        <v>0</v>
      </c>
      <c r="P212" s="308">
        <f t="shared" si="36"/>
        <v>0</v>
      </c>
      <c r="Q212" s="234">
        <v>1</v>
      </c>
      <c r="R212" s="234">
        <v>100</v>
      </c>
      <c r="S212" s="234">
        <v>1</v>
      </c>
      <c r="T212" s="234">
        <v>50</v>
      </c>
      <c r="U212" s="234">
        <v>1</v>
      </c>
      <c r="V212" s="234">
        <v>50</v>
      </c>
      <c r="W212" s="223">
        <v>1</v>
      </c>
      <c r="X212" s="223">
        <v>50</v>
      </c>
      <c r="Y212" s="223">
        <v>0.9</v>
      </c>
      <c r="Z212" s="234">
        <v>100</v>
      </c>
      <c r="AA212" s="223">
        <v>105</v>
      </c>
      <c r="AB212" s="223">
        <v>100</v>
      </c>
      <c r="AC212" s="223">
        <v>104</v>
      </c>
      <c r="AD212" s="223">
        <v>107</v>
      </c>
      <c r="AE212" s="223">
        <v>96</v>
      </c>
      <c r="AF212" s="223">
        <v>93</v>
      </c>
      <c r="AG212" s="223">
        <v>0</v>
      </c>
      <c r="AH212" s="223">
        <v>0</v>
      </c>
      <c r="AI212" s="223">
        <v>44</v>
      </c>
      <c r="AJ212" s="223">
        <v>0</v>
      </c>
      <c r="AK212" s="223">
        <v>0</v>
      </c>
      <c r="AL212" s="223">
        <v>0</v>
      </c>
      <c r="AM212" s="223">
        <v>10</v>
      </c>
      <c r="AN212" s="223">
        <v>0</v>
      </c>
      <c r="AO212" s="223">
        <v>0</v>
      </c>
      <c r="AP212" s="223">
        <v>0</v>
      </c>
      <c r="AQ212" s="223">
        <v>0</v>
      </c>
      <c r="AR212" s="223">
        <v>0</v>
      </c>
      <c r="AS212" s="223">
        <v>0</v>
      </c>
      <c r="AT212" s="223">
        <v>0</v>
      </c>
      <c r="AU212" s="223">
        <v>2</v>
      </c>
      <c r="AV212" s="223">
        <v>1</v>
      </c>
      <c r="AW212" s="223">
        <v>43.6</v>
      </c>
    </row>
    <row r="213" s="10" customFormat="1" ht="17.5" spans="1:49">
      <c r="A213" s="70"/>
      <c r="B213" s="71"/>
      <c r="C213" s="70"/>
      <c r="D213" s="72"/>
      <c r="E213" s="73" t="s">
        <v>351</v>
      </c>
      <c r="F213" s="73" t="s">
        <v>489</v>
      </c>
      <c r="G213" s="110" t="s">
        <v>491</v>
      </c>
      <c r="H213" s="141">
        <v>0</v>
      </c>
      <c r="I213" s="141"/>
      <c r="J213" s="141"/>
      <c r="K213" s="141"/>
      <c r="L213" s="141"/>
      <c r="M213" s="141"/>
      <c r="N213" s="141"/>
      <c r="O213" s="141"/>
      <c r="P213" s="141">
        <f t="shared" ref="P213" si="37">H213+J213*2+K213*4+L213*8+M213*256+N213*512+O213*1024</f>
        <v>0</v>
      </c>
      <c r="Q213" s="141">
        <v>1</v>
      </c>
      <c r="R213" s="141">
        <v>100</v>
      </c>
      <c r="S213" s="141">
        <v>1</v>
      </c>
      <c r="T213" s="141">
        <v>50</v>
      </c>
      <c r="U213" s="141">
        <v>1</v>
      </c>
      <c r="V213" s="321">
        <v>50</v>
      </c>
      <c r="W213" s="110">
        <v>1</v>
      </c>
      <c r="X213" s="110">
        <v>50</v>
      </c>
      <c r="Y213" s="110">
        <v>0.9</v>
      </c>
      <c r="Z213" s="141">
        <v>100</v>
      </c>
      <c r="AA213" s="110">
        <v>105</v>
      </c>
      <c r="AB213" s="110">
        <v>100</v>
      </c>
      <c r="AC213" s="110">
        <v>104</v>
      </c>
      <c r="AD213" s="110">
        <v>107</v>
      </c>
      <c r="AE213" s="110">
        <v>96</v>
      </c>
      <c r="AF213" s="110">
        <v>93</v>
      </c>
      <c r="AG213" s="110" t="s">
        <v>1285</v>
      </c>
      <c r="AH213" s="110" t="s">
        <v>1285</v>
      </c>
      <c r="AI213" s="110" t="s">
        <v>1286</v>
      </c>
      <c r="AJ213" s="110">
        <v>0</v>
      </c>
      <c r="AK213" s="110">
        <v>0</v>
      </c>
      <c r="AL213" s="110" t="s">
        <v>181</v>
      </c>
      <c r="AM213" s="110" t="s">
        <v>181</v>
      </c>
      <c r="AN213" s="110" t="s">
        <v>181</v>
      </c>
      <c r="AO213" s="110" t="s">
        <v>181</v>
      </c>
      <c r="AP213" s="110" t="s">
        <v>181</v>
      </c>
      <c r="AQ213" s="110" t="s">
        <v>181</v>
      </c>
      <c r="AR213" s="110" t="s">
        <v>181</v>
      </c>
      <c r="AS213" s="110" t="s">
        <v>181</v>
      </c>
      <c r="AT213" s="110" t="s">
        <v>181</v>
      </c>
      <c r="AU213" s="110" t="s">
        <v>181</v>
      </c>
      <c r="AV213" s="110">
        <v>1</v>
      </c>
      <c r="AW213" s="110" t="s">
        <v>1286</v>
      </c>
    </row>
    <row r="214" ht="17.5" spans="1:49">
      <c r="A214" s="31">
        <f>A212</f>
        <v>608</v>
      </c>
      <c r="B214" s="40" t="s">
        <v>488</v>
      </c>
      <c r="C214" s="31" t="s">
        <v>489</v>
      </c>
      <c r="D214" s="41" t="s">
        <v>120</v>
      </c>
      <c r="E214" s="42" t="s">
        <v>490</v>
      </c>
      <c r="F214" s="42" t="s">
        <v>489</v>
      </c>
      <c r="G214" s="19"/>
      <c r="H214" s="195">
        <v>0</v>
      </c>
      <c r="I214" s="195">
        <f>J214+K214*2+L214*4+1</f>
        <v>1</v>
      </c>
      <c r="J214" s="195">
        <v>0</v>
      </c>
      <c r="K214" s="195">
        <v>0</v>
      </c>
      <c r="L214" s="195">
        <v>0</v>
      </c>
      <c r="M214" s="195">
        <v>0</v>
      </c>
      <c r="N214" s="195">
        <v>0</v>
      </c>
      <c r="O214" s="195">
        <v>0</v>
      </c>
      <c r="P214" s="308">
        <f t="shared" si="36"/>
        <v>0</v>
      </c>
      <c r="Q214" s="234">
        <v>1</v>
      </c>
      <c r="R214" s="234">
        <v>100</v>
      </c>
      <c r="S214" s="234">
        <v>1</v>
      </c>
      <c r="T214" s="234">
        <v>50</v>
      </c>
      <c r="U214" s="234">
        <v>1</v>
      </c>
      <c r="V214" s="234">
        <v>50</v>
      </c>
      <c r="W214" s="223">
        <v>1</v>
      </c>
      <c r="X214" s="223">
        <v>50</v>
      </c>
      <c r="Y214" s="223">
        <v>0.9</v>
      </c>
      <c r="Z214" s="234">
        <v>100</v>
      </c>
      <c r="AA214" s="223">
        <v>105</v>
      </c>
      <c r="AB214" s="223">
        <v>100</v>
      </c>
      <c r="AC214" s="223">
        <v>104</v>
      </c>
      <c r="AD214" s="223">
        <v>107</v>
      </c>
      <c r="AE214" s="223">
        <v>96</v>
      </c>
      <c r="AF214" s="223">
        <v>93</v>
      </c>
      <c r="AG214" s="223">
        <v>0</v>
      </c>
      <c r="AH214" s="223">
        <v>0</v>
      </c>
      <c r="AI214" s="223">
        <v>44</v>
      </c>
      <c r="AJ214" s="223">
        <v>0</v>
      </c>
      <c r="AK214" s="223">
        <v>0</v>
      </c>
      <c r="AL214" s="223">
        <v>0</v>
      </c>
      <c r="AM214" s="223">
        <v>10</v>
      </c>
      <c r="AN214" s="223">
        <v>0</v>
      </c>
      <c r="AO214" s="223">
        <v>0</v>
      </c>
      <c r="AP214" s="223">
        <v>0</v>
      </c>
      <c r="AQ214" s="223">
        <v>0</v>
      </c>
      <c r="AR214" s="223">
        <v>0</v>
      </c>
      <c r="AS214" s="223">
        <v>0</v>
      </c>
      <c r="AT214" s="223">
        <v>0</v>
      </c>
      <c r="AU214" s="223">
        <v>2</v>
      </c>
      <c r="AV214" s="223">
        <v>1</v>
      </c>
      <c r="AW214" s="223">
        <v>43.6</v>
      </c>
    </row>
    <row r="215" s="215" customFormat="1" ht="17.5" spans="1:49">
      <c r="A215" s="272"/>
      <c r="B215" s="273"/>
      <c r="C215" s="272"/>
      <c r="D215" s="274"/>
      <c r="E215" s="275"/>
      <c r="F215" s="275"/>
      <c r="H215" s="339">
        <v>0</v>
      </c>
      <c r="I215" s="339"/>
      <c r="J215" s="339" t="s">
        <v>181</v>
      </c>
      <c r="K215" s="339" t="s">
        <v>181</v>
      </c>
      <c r="L215" s="339" t="s">
        <v>181</v>
      </c>
      <c r="M215" s="339">
        <v>0</v>
      </c>
      <c r="N215" s="339">
        <v>0</v>
      </c>
      <c r="O215" s="339">
        <v>0</v>
      </c>
      <c r="P215" s="344"/>
      <c r="Q215" s="350">
        <v>1</v>
      </c>
      <c r="R215" s="350">
        <v>100</v>
      </c>
      <c r="S215" s="350">
        <v>1</v>
      </c>
      <c r="T215" s="350">
        <v>50</v>
      </c>
      <c r="U215" s="350">
        <v>1</v>
      </c>
      <c r="V215" s="339">
        <v>50</v>
      </c>
      <c r="W215" s="276">
        <v>1</v>
      </c>
      <c r="X215" s="276">
        <v>50</v>
      </c>
      <c r="Y215" s="276">
        <v>0.9</v>
      </c>
      <c r="Z215" s="350">
        <v>100</v>
      </c>
      <c r="AA215" s="292" t="s">
        <v>181</v>
      </c>
      <c r="AB215" s="292" t="s">
        <v>181</v>
      </c>
      <c r="AC215" s="292" t="s">
        <v>181</v>
      </c>
      <c r="AD215" s="292" t="s">
        <v>181</v>
      </c>
      <c r="AE215" s="292" t="s">
        <v>181</v>
      </c>
      <c r="AF215" s="292" t="s">
        <v>181</v>
      </c>
      <c r="AG215" s="292" t="s">
        <v>181</v>
      </c>
      <c r="AH215" s="292" t="s">
        <v>181</v>
      </c>
      <c r="AI215" s="292" t="s">
        <v>181</v>
      </c>
      <c r="AJ215" s="292" t="s">
        <v>181</v>
      </c>
      <c r="AK215" s="292" t="s">
        <v>181</v>
      </c>
      <c r="AL215" s="292" t="s">
        <v>181</v>
      </c>
      <c r="AM215" s="292" t="s">
        <v>181</v>
      </c>
      <c r="AN215" s="292" t="s">
        <v>181</v>
      </c>
      <c r="AO215" s="292" t="s">
        <v>181</v>
      </c>
      <c r="AP215" s="292" t="s">
        <v>181</v>
      </c>
      <c r="AQ215" s="292" t="s">
        <v>181</v>
      </c>
      <c r="AR215" s="292" t="s">
        <v>181</v>
      </c>
      <c r="AS215" s="292" t="s">
        <v>181</v>
      </c>
      <c r="AT215" s="292" t="s">
        <v>181</v>
      </c>
      <c r="AU215" s="292" t="s">
        <v>181</v>
      </c>
      <c r="AV215" s="292" t="s">
        <v>181</v>
      </c>
      <c r="AW215" s="292" t="s">
        <v>181</v>
      </c>
    </row>
    <row r="216" s="12" customFormat="1" ht="17.5" spans="1:49">
      <c r="A216" s="9">
        <f>A214</f>
        <v>608</v>
      </c>
      <c r="B216" s="40" t="s">
        <v>488</v>
      </c>
      <c r="C216" s="31" t="s">
        <v>493</v>
      </c>
      <c r="D216" s="41" t="s">
        <v>126</v>
      </c>
      <c r="E216" s="42" t="s">
        <v>494</v>
      </c>
      <c r="F216" s="42" t="s">
        <v>495</v>
      </c>
      <c r="G216" s="19"/>
      <c r="H216" s="143">
        <v>0</v>
      </c>
      <c r="I216" s="143">
        <f t="shared" ref="I216:I218" si="38">J216+K216*2+L216*4+1</f>
        <v>1</v>
      </c>
      <c r="J216" s="143">
        <v>0</v>
      </c>
      <c r="K216" s="143">
        <v>0</v>
      </c>
      <c r="L216" s="143">
        <v>0</v>
      </c>
      <c r="M216" s="143">
        <v>0</v>
      </c>
      <c r="N216" s="143">
        <v>0</v>
      </c>
      <c r="O216" s="143">
        <v>0</v>
      </c>
      <c r="P216" s="308">
        <f>H216+J216*2+K216*4+L216*8+M216*256+N216*512+O216*1024</f>
        <v>0</v>
      </c>
      <c r="Q216" s="234">
        <v>1</v>
      </c>
      <c r="R216" s="234">
        <v>100</v>
      </c>
      <c r="S216" s="234">
        <v>1</v>
      </c>
      <c r="T216" s="234">
        <v>50</v>
      </c>
      <c r="U216" s="234">
        <v>1</v>
      </c>
      <c r="V216" s="234">
        <v>50</v>
      </c>
      <c r="W216" s="223">
        <v>1</v>
      </c>
      <c r="X216" s="223">
        <v>50</v>
      </c>
      <c r="Y216" s="223">
        <v>0.9</v>
      </c>
      <c r="Z216" s="234">
        <v>100</v>
      </c>
      <c r="AA216" s="223">
        <v>105</v>
      </c>
      <c r="AB216" s="223">
        <v>100</v>
      </c>
      <c r="AC216" s="223">
        <v>104</v>
      </c>
      <c r="AD216" s="223">
        <v>112</v>
      </c>
      <c r="AE216" s="223">
        <v>95</v>
      </c>
      <c r="AF216" s="223">
        <v>90</v>
      </c>
      <c r="AG216" s="223">
        <v>0</v>
      </c>
      <c r="AH216" s="223">
        <v>0</v>
      </c>
      <c r="AI216" s="223">
        <v>44</v>
      </c>
      <c r="AJ216" s="223">
        <v>0</v>
      </c>
      <c r="AK216" s="223">
        <v>0</v>
      </c>
      <c r="AL216" s="223">
        <v>0</v>
      </c>
      <c r="AM216" s="223">
        <v>10</v>
      </c>
      <c r="AN216" s="223">
        <v>0</v>
      </c>
      <c r="AO216" s="223">
        <v>0</v>
      </c>
      <c r="AP216" s="223">
        <v>0</v>
      </c>
      <c r="AQ216" s="223">
        <v>0</v>
      </c>
      <c r="AR216" s="223">
        <v>0</v>
      </c>
      <c r="AS216" s="223">
        <v>0</v>
      </c>
      <c r="AT216" s="223">
        <v>0</v>
      </c>
      <c r="AU216" s="223">
        <v>2</v>
      </c>
      <c r="AV216" s="223">
        <v>1</v>
      </c>
      <c r="AW216" s="223">
        <v>43.6</v>
      </c>
    </row>
    <row r="217" s="215" customFormat="1" ht="17.5" spans="1:49">
      <c r="A217" s="277"/>
      <c r="B217" s="273"/>
      <c r="C217" s="277"/>
      <c r="D217" s="274"/>
      <c r="E217" s="275"/>
      <c r="F217" s="275"/>
      <c r="H217" s="339">
        <v>0</v>
      </c>
      <c r="I217" s="339"/>
      <c r="J217" s="339" t="s">
        <v>181</v>
      </c>
      <c r="K217" s="339" t="s">
        <v>181</v>
      </c>
      <c r="L217" s="339" t="s">
        <v>181</v>
      </c>
      <c r="M217" s="339">
        <v>0</v>
      </c>
      <c r="N217" s="339">
        <v>0</v>
      </c>
      <c r="O217" s="339">
        <v>0</v>
      </c>
      <c r="P217" s="344"/>
      <c r="Q217" s="350">
        <v>1</v>
      </c>
      <c r="R217" s="350">
        <v>100</v>
      </c>
      <c r="S217" s="350">
        <v>1</v>
      </c>
      <c r="T217" s="350">
        <v>50</v>
      </c>
      <c r="U217" s="350">
        <v>1</v>
      </c>
      <c r="V217" s="350">
        <v>50</v>
      </c>
      <c r="W217" s="276">
        <v>1</v>
      </c>
      <c r="X217" s="276">
        <v>50</v>
      </c>
      <c r="Y217" s="276">
        <v>0.9</v>
      </c>
      <c r="Z217" s="350">
        <v>100</v>
      </c>
      <c r="AA217" s="292" t="s">
        <v>181</v>
      </c>
      <c r="AB217" s="292" t="s">
        <v>181</v>
      </c>
      <c r="AC217" s="292" t="s">
        <v>181</v>
      </c>
      <c r="AD217" s="292" t="s">
        <v>181</v>
      </c>
      <c r="AE217" s="292" t="s">
        <v>181</v>
      </c>
      <c r="AF217" s="292" t="s">
        <v>181</v>
      </c>
      <c r="AG217" s="292" t="s">
        <v>181</v>
      </c>
      <c r="AH217" s="292" t="s">
        <v>181</v>
      </c>
      <c r="AI217" s="292" t="s">
        <v>181</v>
      </c>
      <c r="AJ217" s="292" t="s">
        <v>181</v>
      </c>
      <c r="AK217" s="292" t="s">
        <v>181</v>
      </c>
      <c r="AL217" s="292" t="s">
        <v>181</v>
      </c>
      <c r="AM217" s="292" t="s">
        <v>181</v>
      </c>
      <c r="AN217" s="292" t="s">
        <v>181</v>
      </c>
      <c r="AO217" s="292" t="s">
        <v>181</v>
      </c>
      <c r="AP217" s="292" t="s">
        <v>181</v>
      </c>
      <c r="AQ217" s="292" t="s">
        <v>181</v>
      </c>
      <c r="AR217" s="292" t="s">
        <v>181</v>
      </c>
      <c r="AS217" s="292" t="s">
        <v>181</v>
      </c>
      <c r="AT217" s="292" t="s">
        <v>181</v>
      </c>
      <c r="AU217" s="292" t="s">
        <v>181</v>
      </c>
      <c r="AV217" s="292" t="s">
        <v>181</v>
      </c>
      <c r="AW217" s="292" t="s">
        <v>181</v>
      </c>
    </row>
    <row r="218" s="12" customFormat="1" ht="17.5" spans="1:49">
      <c r="A218" s="9">
        <f>A216</f>
        <v>608</v>
      </c>
      <c r="B218" s="40" t="s">
        <v>488</v>
      </c>
      <c r="C218" s="31" t="s">
        <v>493</v>
      </c>
      <c r="D218" s="41" t="s">
        <v>129</v>
      </c>
      <c r="E218" s="42" t="s">
        <v>496</v>
      </c>
      <c r="F218" s="42" t="s">
        <v>1073</v>
      </c>
      <c r="G218" s="19"/>
      <c r="H218" s="143">
        <v>0</v>
      </c>
      <c r="I218" s="143">
        <f t="shared" si="38"/>
        <v>1</v>
      </c>
      <c r="J218" s="143">
        <v>0</v>
      </c>
      <c r="K218" s="143">
        <v>0</v>
      </c>
      <c r="L218" s="143">
        <v>0</v>
      </c>
      <c r="M218" s="143">
        <v>0</v>
      </c>
      <c r="N218" s="143">
        <v>0</v>
      </c>
      <c r="O218" s="143">
        <v>0</v>
      </c>
      <c r="P218" s="308">
        <f>H218+J218*2+K218*4+L218*8+M218*256+N218*512+O218*1024</f>
        <v>0</v>
      </c>
      <c r="Q218" s="234">
        <v>1</v>
      </c>
      <c r="R218" s="234">
        <v>100</v>
      </c>
      <c r="S218" s="234">
        <v>1</v>
      </c>
      <c r="T218" s="234">
        <v>50</v>
      </c>
      <c r="U218" s="234">
        <v>1</v>
      </c>
      <c r="V218" s="318">
        <v>50</v>
      </c>
      <c r="W218" s="223">
        <v>1</v>
      </c>
      <c r="X218" s="223">
        <v>50</v>
      </c>
      <c r="Y218" s="223">
        <v>0.9</v>
      </c>
      <c r="Z218" s="234">
        <v>100</v>
      </c>
      <c r="AA218" s="223">
        <v>105</v>
      </c>
      <c r="AB218" s="223">
        <v>100</v>
      </c>
      <c r="AC218" s="223">
        <v>104</v>
      </c>
      <c r="AD218" s="223">
        <v>112</v>
      </c>
      <c r="AE218" s="223">
        <v>95</v>
      </c>
      <c r="AF218" s="223">
        <v>90</v>
      </c>
      <c r="AG218" s="223">
        <v>0</v>
      </c>
      <c r="AH218" s="223">
        <v>0</v>
      </c>
      <c r="AI218" s="223">
        <v>44</v>
      </c>
      <c r="AJ218" s="223">
        <v>0</v>
      </c>
      <c r="AK218" s="223">
        <v>0</v>
      </c>
      <c r="AL218" s="223">
        <v>0</v>
      </c>
      <c r="AM218" s="223">
        <v>10</v>
      </c>
      <c r="AN218" s="223">
        <v>0</v>
      </c>
      <c r="AO218" s="223">
        <v>0</v>
      </c>
      <c r="AP218" s="223">
        <v>0</v>
      </c>
      <c r="AQ218" s="223">
        <v>0</v>
      </c>
      <c r="AR218" s="223">
        <v>0</v>
      </c>
      <c r="AS218" s="223">
        <v>0</v>
      </c>
      <c r="AT218" s="223">
        <v>0</v>
      </c>
      <c r="AU218" s="223">
        <v>2</v>
      </c>
      <c r="AV218" s="223">
        <v>1</v>
      </c>
      <c r="AW218" s="223">
        <v>43.6</v>
      </c>
    </row>
    <row r="219" s="2" customFormat="1" ht="17.5" spans="1:49">
      <c r="A219" s="34"/>
      <c r="B219" s="35"/>
      <c r="C219" s="34"/>
      <c r="D219" s="36"/>
      <c r="E219" s="37"/>
      <c r="F219" s="37" t="s">
        <v>766</v>
      </c>
      <c r="H219" s="148" t="s">
        <v>1289</v>
      </c>
      <c r="I219" s="148">
        <v>1</v>
      </c>
      <c r="J219" s="148">
        <v>0</v>
      </c>
      <c r="K219" s="148">
        <v>0</v>
      </c>
      <c r="L219" s="148">
        <v>0</v>
      </c>
      <c r="M219" s="148">
        <v>0</v>
      </c>
      <c r="N219" s="148">
        <v>0</v>
      </c>
      <c r="O219" s="148">
        <v>0</v>
      </c>
      <c r="P219" s="309"/>
      <c r="Q219" s="148" t="s">
        <v>181</v>
      </c>
      <c r="R219" s="148" t="s">
        <v>181</v>
      </c>
      <c r="S219" s="148" t="s">
        <v>181</v>
      </c>
      <c r="T219" s="148" t="s">
        <v>181</v>
      </c>
      <c r="U219" s="148" t="s">
        <v>181</v>
      </c>
      <c r="V219" s="148" t="s">
        <v>181</v>
      </c>
      <c r="W219" s="222" t="s">
        <v>181</v>
      </c>
      <c r="X219" s="222" t="s">
        <v>181</v>
      </c>
      <c r="Y219" s="222" t="s">
        <v>181</v>
      </c>
      <c r="Z219" s="148" t="s">
        <v>181</v>
      </c>
      <c r="AA219" s="222" t="s">
        <v>181</v>
      </c>
      <c r="AB219" s="222" t="s">
        <v>181</v>
      </c>
      <c r="AC219" s="222" t="s">
        <v>181</v>
      </c>
      <c r="AD219" s="148" t="s">
        <v>181</v>
      </c>
      <c r="AE219" s="222" t="s">
        <v>181</v>
      </c>
      <c r="AF219" s="222" t="s">
        <v>181</v>
      </c>
      <c r="AG219" s="222" t="s">
        <v>181</v>
      </c>
      <c r="AH219" s="148" t="s">
        <v>181</v>
      </c>
      <c r="AI219" s="222" t="s">
        <v>181</v>
      </c>
      <c r="AJ219" s="222" t="s">
        <v>181</v>
      </c>
      <c r="AK219" s="222" t="s">
        <v>181</v>
      </c>
      <c r="AL219" s="148" t="s">
        <v>181</v>
      </c>
      <c r="AM219" s="222" t="s">
        <v>181</v>
      </c>
      <c r="AN219" s="222" t="s">
        <v>181</v>
      </c>
      <c r="AO219" s="222" t="s">
        <v>181</v>
      </c>
      <c r="AP219" s="222" t="s">
        <v>181</v>
      </c>
      <c r="AQ219" s="222" t="s">
        <v>181</v>
      </c>
      <c r="AR219" s="222" t="s">
        <v>181</v>
      </c>
      <c r="AS219" s="222" t="s">
        <v>181</v>
      </c>
      <c r="AT219" s="222" t="s">
        <v>181</v>
      </c>
      <c r="AU219" s="222" t="s">
        <v>181</v>
      </c>
      <c r="AV219" s="222" t="s">
        <v>181</v>
      </c>
      <c r="AW219" s="222" t="s">
        <v>181</v>
      </c>
    </row>
    <row r="220" ht="17.5" spans="1:49">
      <c r="A220" s="31">
        <f>A218</f>
        <v>608</v>
      </c>
      <c r="B220" s="40" t="s">
        <v>501</v>
      </c>
      <c r="C220" s="31" t="s">
        <v>502</v>
      </c>
      <c r="D220" s="41" t="s">
        <v>109</v>
      </c>
      <c r="E220" s="42" t="s">
        <v>503</v>
      </c>
      <c r="F220" s="42" t="s">
        <v>504</v>
      </c>
      <c r="G220" s="19"/>
      <c r="H220" s="195">
        <f>IF(使用说明!B1&gt;=500,1,0)</f>
        <v>0</v>
      </c>
      <c r="I220" s="195">
        <f>J220+K220*2+L220*4+1</f>
        <v>1</v>
      </c>
      <c r="J220" s="195">
        <v>0</v>
      </c>
      <c r="K220" s="195">
        <v>0</v>
      </c>
      <c r="L220" s="195">
        <v>0</v>
      </c>
      <c r="M220" s="195">
        <v>0</v>
      </c>
      <c r="N220" s="195">
        <v>0</v>
      </c>
      <c r="O220" s="195">
        <v>0</v>
      </c>
      <c r="P220" s="308">
        <f t="shared" si="36"/>
        <v>0</v>
      </c>
      <c r="Q220" s="234">
        <v>1</v>
      </c>
      <c r="R220" s="234">
        <v>100</v>
      </c>
      <c r="S220" s="234">
        <v>1</v>
      </c>
      <c r="T220" s="234">
        <v>50</v>
      </c>
      <c r="U220" s="234">
        <v>1</v>
      </c>
      <c r="V220" s="318">
        <v>50</v>
      </c>
      <c r="W220" s="223">
        <v>1</v>
      </c>
      <c r="X220" s="223">
        <v>50</v>
      </c>
      <c r="Y220" s="223">
        <v>0.9</v>
      </c>
      <c r="Z220" s="234">
        <v>100</v>
      </c>
      <c r="AA220" s="223">
        <v>105</v>
      </c>
      <c r="AB220" s="171">
        <v>100</v>
      </c>
      <c r="AC220" s="171">
        <v>104</v>
      </c>
      <c r="AD220" s="171">
        <v>112</v>
      </c>
      <c r="AE220" s="171">
        <v>95</v>
      </c>
      <c r="AF220" s="171">
        <v>90</v>
      </c>
      <c r="AG220" s="171">
        <v>0</v>
      </c>
      <c r="AH220" s="171">
        <v>0</v>
      </c>
      <c r="AI220" s="171">
        <v>44</v>
      </c>
      <c r="AJ220" s="171">
        <v>0</v>
      </c>
      <c r="AK220" s="223">
        <v>0</v>
      </c>
      <c r="AL220" s="223">
        <v>0</v>
      </c>
      <c r="AM220" s="223">
        <v>10</v>
      </c>
      <c r="AN220" s="223">
        <v>0</v>
      </c>
      <c r="AO220" s="223">
        <v>0</v>
      </c>
      <c r="AP220" s="223">
        <v>0</v>
      </c>
      <c r="AQ220" s="223">
        <v>0</v>
      </c>
      <c r="AR220" s="223">
        <v>0</v>
      </c>
      <c r="AS220" s="223">
        <v>0</v>
      </c>
      <c r="AT220" s="223">
        <v>0</v>
      </c>
      <c r="AU220" s="223">
        <v>2</v>
      </c>
      <c r="AV220" s="223">
        <v>1</v>
      </c>
      <c r="AW220" s="223">
        <v>43.6</v>
      </c>
    </row>
    <row r="221" s="2" customFormat="1" ht="17.5" spans="1:49">
      <c r="A221" s="34"/>
      <c r="B221" s="35"/>
      <c r="C221" s="34"/>
      <c r="D221" s="36"/>
      <c r="E221" s="37"/>
      <c r="F221" s="37" t="s">
        <v>775</v>
      </c>
      <c r="H221" s="148">
        <v>0</v>
      </c>
      <c r="I221" s="148">
        <v>1</v>
      </c>
      <c r="J221" s="148">
        <v>0</v>
      </c>
      <c r="K221" s="148">
        <v>0</v>
      </c>
      <c r="L221" s="148">
        <v>0</v>
      </c>
      <c r="M221" s="148">
        <v>0</v>
      </c>
      <c r="N221" s="148">
        <v>0</v>
      </c>
      <c r="O221" s="148">
        <v>0</v>
      </c>
      <c r="P221" s="309">
        <f t="shared" si="36"/>
        <v>0</v>
      </c>
      <c r="Q221" s="148" t="s">
        <v>181</v>
      </c>
      <c r="R221" s="148" t="s">
        <v>181</v>
      </c>
      <c r="S221" s="148" t="s">
        <v>181</v>
      </c>
      <c r="T221" s="148" t="s">
        <v>181</v>
      </c>
      <c r="U221" s="148" t="s">
        <v>181</v>
      </c>
      <c r="V221" s="317" t="s">
        <v>181</v>
      </c>
      <c r="W221" s="222" t="s">
        <v>181</v>
      </c>
      <c r="X221" s="222" t="s">
        <v>181</v>
      </c>
      <c r="Y221" s="222" t="s">
        <v>181</v>
      </c>
      <c r="Z221" s="148" t="s">
        <v>181</v>
      </c>
      <c r="AA221" s="222" t="s">
        <v>181</v>
      </c>
      <c r="AB221" s="222" t="s">
        <v>181</v>
      </c>
      <c r="AC221" s="222" t="s">
        <v>181</v>
      </c>
      <c r="AD221" s="222" t="s">
        <v>181</v>
      </c>
      <c r="AE221" s="222" t="s">
        <v>181</v>
      </c>
      <c r="AF221" s="222" t="s">
        <v>181</v>
      </c>
      <c r="AG221" s="222" t="s">
        <v>181</v>
      </c>
      <c r="AH221" s="222" t="s">
        <v>181</v>
      </c>
      <c r="AI221" s="222" t="s">
        <v>181</v>
      </c>
      <c r="AJ221" s="222" t="s">
        <v>181</v>
      </c>
      <c r="AK221" s="222" t="s">
        <v>181</v>
      </c>
      <c r="AL221" s="222" t="s">
        <v>181</v>
      </c>
      <c r="AM221" s="222" t="s">
        <v>181</v>
      </c>
      <c r="AN221" s="222" t="s">
        <v>181</v>
      </c>
      <c r="AO221" s="222" t="s">
        <v>181</v>
      </c>
      <c r="AP221" s="222" t="s">
        <v>181</v>
      </c>
      <c r="AQ221" s="222" t="s">
        <v>181</v>
      </c>
      <c r="AR221" s="222" t="s">
        <v>181</v>
      </c>
      <c r="AS221" s="222" t="s">
        <v>181</v>
      </c>
      <c r="AT221" s="222" t="s">
        <v>181</v>
      </c>
      <c r="AU221" s="222" t="s">
        <v>181</v>
      </c>
      <c r="AV221" s="222" t="s">
        <v>181</v>
      </c>
      <c r="AW221" s="222" t="s">
        <v>181</v>
      </c>
    </row>
    <row r="222" ht="17.5" spans="1:49">
      <c r="A222" s="31">
        <f>A220</f>
        <v>608</v>
      </c>
      <c r="B222" s="40" t="s">
        <v>501</v>
      </c>
      <c r="C222" s="31" t="s">
        <v>509</v>
      </c>
      <c r="D222" s="41" t="s">
        <v>120</v>
      </c>
      <c r="E222" s="42" t="s">
        <v>510</v>
      </c>
      <c r="F222" s="42" t="s">
        <v>511</v>
      </c>
      <c r="G222" s="19"/>
      <c r="H222" s="195">
        <v>0</v>
      </c>
      <c r="I222" s="195">
        <f>J222+K222*2+L222*4+1</f>
        <v>1</v>
      </c>
      <c r="J222" s="195">
        <v>0</v>
      </c>
      <c r="K222" s="195">
        <v>0</v>
      </c>
      <c r="L222" s="195">
        <v>0</v>
      </c>
      <c r="M222" s="195">
        <v>0</v>
      </c>
      <c r="N222" s="195">
        <v>0</v>
      </c>
      <c r="O222" s="195">
        <v>0</v>
      </c>
      <c r="P222" s="308">
        <f t="shared" si="36"/>
        <v>0</v>
      </c>
      <c r="Q222" s="234">
        <v>1</v>
      </c>
      <c r="R222" s="234">
        <v>100</v>
      </c>
      <c r="S222" s="234">
        <v>1</v>
      </c>
      <c r="T222" s="234">
        <v>50</v>
      </c>
      <c r="U222" s="234">
        <v>1</v>
      </c>
      <c r="V222" s="318">
        <v>50</v>
      </c>
      <c r="W222" s="223">
        <v>1</v>
      </c>
      <c r="X222" s="223">
        <v>50</v>
      </c>
      <c r="Y222" s="223">
        <v>0.9</v>
      </c>
      <c r="Z222" s="234">
        <v>100</v>
      </c>
      <c r="AA222" s="223">
        <v>105</v>
      </c>
      <c r="AB222" s="223">
        <v>100</v>
      </c>
      <c r="AC222" s="223">
        <v>104</v>
      </c>
      <c r="AD222" s="223">
        <v>112</v>
      </c>
      <c r="AE222" s="223">
        <v>95</v>
      </c>
      <c r="AF222" s="223">
        <v>90</v>
      </c>
      <c r="AG222" s="223">
        <v>0</v>
      </c>
      <c r="AH222" s="223">
        <v>0</v>
      </c>
      <c r="AI222" s="223">
        <v>44</v>
      </c>
      <c r="AJ222" s="223">
        <v>0</v>
      </c>
      <c r="AK222" s="223">
        <v>0</v>
      </c>
      <c r="AL222" s="223">
        <v>0</v>
      </c>
      <c r="AM222" s="223">
        <v>10</v>
      </c>
      <c r="AN222" s="223">
        <v>0</v>
      </c>
      <c r="AO222" s="223">
        <v>0</v>
      </c>
      <c r="AP222" s="223">
        <v>0</v>
      </c>
      <c r="AQ222" s="223">
        <v>0</v>
      </c>
      <c r="AR222" s="223">
        <v>0</v>
      </c>
      <c r="AS222" s="223">
        <v>0</v>
      </c>
      <c r="AT222" s="223">
        <v>0</v>
      </c>
      <c r="AU222" s="223">
        <v>2</v>
      </c>
      <c r="AV222" s="223">
        <v>1</v>
      </c>
      <c r="AW222" s="223">
        <v>43.6</v>
      </c>
    </row>
    <row r="223" ht="17.5" spans="1:49">
      <c r="A223" s="31">
        <f>A222</f>
        <v>608</v>
      </c>
      <c r="B223" s="40" t="s">
        <v>512</v>
      </c>
      <c r="C223" s="31"/>
      <c r="D223" s="41"/>
      <c r="E223" s="42"/>
      <c r="F223" s="42"/>
      <c r="G223" s="19"/>
      <c r="H223" s="338"/>
      <c r="I223" s="338"/>
      <c r="J223" s="338"/>
      <c r="K223" s="338"/>
      <c r="L223" s="338"/>
      <c r="M223" s="338"/>
      <c r="N223" s="338"/>
      <c r="O223" s="338"/>
      <c r="P223" s="308">
        <f t="shared" si="36"/>
        <v>0</v>
      </c>
      <c r="Q223" s="234">
        <v>1</v>
      </c>
      <c r="R223" s="234">
        <v>100</v>
      </c>
      <c r="S223" s="234">
        <v>1</v>
      </c>
      <c r="T223" s="234">
        <v>50</v>
      </c>
      <c r="U223" s="234">
        <v>1</v>
      </c>
      <c r="V223" s="234">
        <v>50</v>
      </c>
      <c r="W223" s="223">
        <v>1</v>
      </c>
      <c r="X223" s="223">
        <v>50</v>
      </c>
      <c r="Y223" s="223">
        <v>0.9</v>
      </c>
      <c r="Z223" s="234">
        <v>100</v>
      </c>
      <c r="AA223" s="223">
        <v>105</v>
      </c>
      <c r="AB223" s="223">
        <v>100</v>
      </c>
      <c r="AC223" s="223">
        <v>104</v>
      </c>
      <c r="AD223" s="223">
        <v>112</v>
      </c>
      <c r="AE223" s="223">
        <v>95</v>
      </c>
      <c r="AF223" s="223">
        <v>90</v>
      </c>
      <c r="AG223" s="223">
        <v>0</v>
      </c>
      <c r="AH223" s="223">
        <v>0</v>
      </c>
      <c r="AI223" s="223">
        <v>44</v>
      </c>
      <c r="AJ223" s="223">
        <v>0</v>
      </c>
      <c r="AK223" s="223">
        <v>0</v>
      </c>
      <c r="AL223" s="223">
        <v>0</v>
      </c>
      <c r="AM223" s="223">
        <v>10</v>
      </c>
      <c r="AN223" s="223">
        <v>0</v>
      </c>
      <c r="AO223" s="223">
        <v>0</v>
      </c>
      <c r="AP223" s="223">
        <v>0</v>
      </c>
      <c r="AQ223" s="223">
        <v>0</v>
      </c>
      <c r="AR223" s="223">
        <v>0</v>
      </c>
      <c r="AS223" s="223">
        <v>0</v>
      </c>
      <c r="AT223" s="223">
        <v>0</v>
      </c>
      <c r="AU223" s="223">
        <v>2</v>
      </c>
      <c r="AV223" s="223">
        <v>1</v>
      </c>
      <c r="AW223" s="223">
        <v>43.6</v>
      </c>
    </row>
    <row r="224" ht="17.5" spans="1:49">
      <c r="A224" s="31">
        <f>A223</f>
        <v>608</v>
      </c>
      <c r="B224" s="40"/>
      <c r="C224" s="31" t="s">
        <v>513</v>
      </c>
      <c r="D224" s="41" t="s">
        <v>109</v>
      </c>
      <c r="E224" s="42" t="s">
        <v>514</v>
      </c>
      <c r="F224" s="42" t="s">
        <v>513</v>
      </c>
      <c r="G224" s="19"/>
      <c r="H224" s="195">
        <v>0</v>
      </c>
      <c r="I224" s="195">
        <f>J224+K224*2+L224*4+1</f>
        <v>1</v>
      </c>
      <c r="J224" s="195">
        <v>0</v>
      </c>
      <c r="K224" s="195">
        <v>0</v>
      </c>
      <c r="L224" s="195">
        <v>0</v>
      </c>
      <c r="M224" s="195">
        <v>0</v>
      </c>
      <c r="N224" s="195">
        <v>0</v>
      </c>
      <c r="O224" s="195">
        <v>0</v>
      </c>
      <c r="P224" s="308">
        <f t="shared" si="36"/>
        <v>0</v>
      </c>
      <c r="Q224" s="234">
        <v>1</v>
      </c>
      <c r="R224" s="234">
        <v>100</v>
      </c>
      <c r="S224" s="234">
        <v>1</v>
      </c>
      <c r="T224" s="234">
        <v>50</v>
      </c>
      <c r="U224" s="234">
        <v>1</v>
      </c>
      <c r="V224" s="318">
        <v>50</v>
      </c>
      <c r="W224" s="223">
        <v>1</v>
      </c>
      <c r="X224" s="223">
        <v>50</v>
      </c>
      <c r="Y224" s="223">
        <v>0.9</v>
      </c>
      <c r="Z224" s="234">
        <v>100</v>
      </c>
      <c r="AA224" s="223">
        <v>105</v>
      </c>
      <c r="AB224" s="223">
        <v>100</v>
      </c>
      <c r="AC224" s="223">
        <v>104</v>
      </c>
      <c r="AD224" s="223">
        <v>112</v>
      </c>
      <c r="AE224" s="223">
        <v>95</v>
      </c>
      <c r="AF224" s="223">
        <v>90</v>
      </c>
      <c r="AG224" s="223">
        <v>0</v>
      </c>
      <c r="AH224" s="223">
        <v>0</v>
      </c>
      <c r="AI224" s="223">
        <v>44</v>
      </c>
      <c r="AJ224" s="223">
        <v>0</v>
      </c>
      <c r="AK224" s="223">
        <v>0</v>
      </c>
      <c r="AL224" s="223">
        <v>0</v>
      </c>
      <c r="AM224" s="223">
        <v>10</v>
      </c>
      <c r="AN224" s="223">
        <v>0</v>
      </c>
      <c r="AO224" s="223">
        <v>0</v>
      </c>
      <c r="AP224" s="223">
        <v>0</v>
      </c>
      <c r="AQ224" s="223">
        <v>0</v>
      </c>
      <c r="AR224" s="223">
        <v>0</v>
      </c>
      <c r="AS224" s="223">
        <v>0</v>
      </c>
      <c r="AT224" s="223">
        <v>0</v>
      </c>
      <c r="AU224" s="223">
        <v>2</v>
      </c>
      <c r="AV224" s="223">
        <v>1</v>
      </c>
      <c r="AW224" s="223">
        <v>43.6</v>
      </c>
    </row>
    <row r="225" ht="17.5" spans="1:49">
      <c r="A225" s="31">
        <f>A224</f>
        <v>608</v>
      </c>
      <c r="B225" s="40" t="s">
        <v>515</v>
      </c>
      <c r="C225" s="31"/>
      <c r="D225" s="41"/>
      <c r="E225" s="42"/>
      <c r="F225" s="42"/>
      <c r="G225" s="19"/>
      <c r="H225" s="338"/>
      <c r="I225" s="338"/>
      <c r="J225" s="338"/>
      <c r="K225" s="338"/>
      <c r="L225" s="338"/>
      <c r="M225" s="338"/>
      <c r="N225" s="338"/>
      <c r="O225" s="338"/>
      <c r="P225" s="308">
        <f t="shared" si="36"/>
        <v>0</v>
      </c>
      <c r="Q225" s="234">
        <v>1</v>
      </c>
      <c r="R225" s="234">
        <v>100</v>
      </c>
      <c r="S225" s="234">
        <v>1</v>
      </c>
      <c r="T225" s="234">
        <v>50</v>
      </c>
      <c r="U225" s="234">
        <v>1</v>
      </c>
      <c r="V225" s="318">
        <v>50</v>
      </c>
      <c r="W225" s="223">
        <v>1</v>
      </c>
      <c r="X225" s="223">
        <v>50</v>
      </c>
      <c r="Y225" s="223">
        <v>0.9</v>
      </c>
      <c r="Z225" s="234">
        <v>100</v>
      </c>
      <c r="AA225" s="223">
        <v>105</v>
      </c>
      <c r="AB225" s="223">
        <v>100</v>
      </c>
      <c r="AC225" s="223">
        <v>104</v>
      </c>
      <c r="AD225" s="223">
        <v>112</v>
      </c>
      <c r="AE225" s="223">
        <v>95</v>
      </c>
      <c r="AF225" s="223">
        <v>90</v>
      </c>
      <c r="AG225" s="223">
        <v>0</v>
      </c>
      <c r="AH225" s="223">
        <v>0</v>
      </c>
      <c r="AI225" s="223">
        <v>44</v>
      </c>
      <c r="AJ225" s="223">
        <v>0</v>
      </c>
      <c r="AK225" s="223">
        <v>0</v>
      </c>
      <c r="AL225" s="223">
        <v>0</v>
      </c>
      <c r="AM225" s="223">
        <v>10</v>
      </c>
      <c r="AN225" s="223">
        <v>0</v>
      </c>
      <c r="AO225" s="223">
        <v>0</v>
      </c>
      <c r="AP225" s="223">
        <v>0</v>
      </c>
      <c r="AQ225" s="223">
        <v>0</v>
      </c>
      <c r="AR225" s="223">
        <v>0</v>
      </c>
      <c r="AS225" s="223">
        <v>0</v>
      </c>
      <c r="AT225" s="223">
        <v>0</v>
      </c>
      <c r="AU225" s="223">
        <v>2</v>
      </c>
      <c r="AV225" s="223">
        <v>1</v>
      </c>
      <c r="AW225" s="223">
        <v>43.6</v>
      </c>
    </row>
    <row r="226" s="10" customFormat="1" ht="17.5" spans="1:49">
      <c r="A226" s="70"/>
      <c r="B226" s="71"/>
      <c r="C226" s="70"/>
      <c r="D226" s="72"/>
      <c r="E226" s="73" t="s">
        <v>516</v>
      </c>
      <c r="F226" s="203" t="s">
        <v>517</v>
      </c>
      <c r="H226" s="340">
        <v>0</v>
      </c>
      <c r="I226" s="340" t="s">
        <v>181</v>
      </c>
      <c r="J226" s="340" t="s">
        <v>181</v>
      </c>
      <c r="K226" s="340" t="s">
        <v>181</v>
      </c>
      <c r="L226" s="340" t="s">
        <v>181</v>
      </c>
      <c r="M226" s="340">
        <v>0</v>
      </c>
      <c r="N226" s="340">
        <v>0</v>
      </c>
      <c r="O226" s="340">
        <v>0</v>
      </c>
      <c r="P226" s="141"/>
      <c r="Q226" s="345" t="s">
        <v>181</v>
      </c>
      <c r="R226" s="345" t="s">
        <v>181</v>
      </c>
      <c r="S226" s="345" t="s">
        <v>181</v>
      </c>
      <c r="T226" s="345" t="s">
        <v>181</v>
      </c>
      <c r="U226" s="345" t="s">
        <v>181</v>
      </c>
      <c r="V226" s="345" t="s">
        <v>181</v>
      </c>
      <c r="W226" s="345" t="s">
        <v>181</v>
      </c>
      <c r="X226" s="345" t="s">
        <v>181</v>
      </c>
      <c r="Y226" s="345" t="s">
        <v>181</v>
      </c>
      <c r="Z226" s="345" t="s">
        <v>181</v>
      </c>
      <c r="AA226" s="345" t="s">
        <v>181</v>
      </c>
      <c r="AB226" s="345" t="s">
        <v>181</v>
      </c>
      <c r="AC226" s="345" t="s">
        <v>181</v>
      </c>
      <c r="AD226" s="345" t="s">
        <v>181</v>
      </c>
      <c r="AE226" s="345" t="s">
        <v>181</v>
      </c>
      <c r="AF226" s="345" t="s">
        <v>181</v>
      </c>
      <c r="AG226" s="345" t="s">
        <v>181</v>
      </c>
      <c r="AH226" s="345" t="s">
        <v>181</v>
      </c>
      <c r="AI226" s="345" t="s">
        <v>181</v>
      </c>
      <c r="AJ226" s="345" t="s">
        <v>181</v>
      </c>
      <c r="AK226" s="345" t="s">
        <v>181</v>
      </c>
      <c r="AL226" s="345" t="s">
        <v>181</v>
      </c>
      <c r="AM226" s="345" t="s">
        <v>181</v>
      </c>
      <c r="AN226" s="345" t="s">
        <v>181</v>
      </c>
      <c r="AO226" s="345" t="s">
        <v>181</v>
      </c>
      <c r="AP226" s="345" t="s">
        <v>181</v>
      </c>
      <c r="AQ226" s="345" t="s">
        <v>181</v>
      </c>
      <c r="AR226" s="345" t="s">
        <v>181</v>
      </c>
      <c r="AS226" s="345" t="s">
        <v>181</v>
      </c>
      <c r="AT226" s="345" t="s">
        <v>181</v>
      </c>
      <c r="AU226" s="345" t="s">
        <v>181</v>
      </c>
      <c r="AV226" s="345" t="s">
        <v>181</v>
      </c>
      <c r="AW226" s="345" t="s">
        <v>181</v>
      </c>
    </row>
    <row r="227" ht="17.5" spans="1:49">
      <c r="A227" s="31">
        <f>A225</f>
        <v>608</v>
      </c>
      <c r="B227" s="40" t="s">
        <v>518</v>
      </c>
      <c r="C227" s="31" t="s">
        <v>519</v>
      </c>
      <c r="D227" s="41" t="s">
        <v>109</v>
      </c>
      <c r="E227" s="42" t="s">
        <v>520</v>
      </c>
      <c r="F227" s="42" t="s">
        <v>519</v>
      </c>
      <c r="G227" s="19"/>
      <c r="H227" s="195">
        <v>0</v>
      </c>
      <c r="I227" s="195">
        <f>J227+K227*2+L227*4+1</f>
        <v>1</v>
      </c>
      <c r="J227" s="195">
        <v>0</v>
      </c>
      <c r="K227" s="195">
        <v>0</v>
      </c>
      <c r="L227" s="195">
        <v>0</v>
      </c>
      <c r="M227" s="195">
        <v>0</v>
      </c>
      <c r="N227" s="195">
        <v>0</v>
      </c>
      <c r="O227" s="195">
        <v>0</v>
      </c>
      <c r="P227" s="308">
        <f t="shared" si="36"/>
        <v>0</v>
      </c>
      <c r="Q227" s="234">
        <v>1</v>
      </c>
      <c r="R227" s="234">
        <v>100</v>
      </c>
      <c r="S227" s="234">
        <v>1</v>
      </c>
      <c r="T227" s="234">
        <v>50</v>
      </c>
      <c r="U227" s="234">
        <v>1</v>
      </c>
      <c r="V227" s="234">
        <v>50</v>
      </c>
      <c r="W227" s="223">
        <v>1</v>
      </c>
      <c r="X227" s="223">
        <v>50</v>
      </c>
      <c r="Y227" s="223">
        <v>0.9</v>
      </c>
      <c r="Z227" s="234">
        <v>100</v>
      </c>
      <c r="AA227" s="223">
        <v>105</v>
      </c>
      <c r="AB227" s="223">
        <v>100</v>
      </c>
      <c r="AC227" s="223">
        <v>104</v>
      </c>
      <c r="AD227" s="223">
        <v>112</v>
      </c>
      <c r="AE227" s="223">
        <v>95</v>
      </c>
      <c r="AF227" s="223">
        <v>90</v>
      </c>
      <c r="AG227" s="223">
        <v>0</v>
      </c>
      <c r="AH227" s="223">
        <v>0</v>
      </c>
      <c r="AI227" s="223">
        <v>44</v>
      </c>
      <c r="AJ227" s="223">
        <v>0</v>
      </c>
      <c r="AK227" s="223">
        <v>0</v>
      </c>
      <c r="AL227" s="223">
        <v>0</v>
      </c>
      <c r="AM227" s="223">
        <v>10</v>
      </c>
      <c r="AN227" s="223">
        <v>0</v>
      </c>
      <c r="AO227" s="223">
        <v>0</v>
      </c>
      <c r="AP227" s="223">
        <v>0</v>
      </c>
      <c r="AQ227" s="223">
        <v>0</v>
      </c>
      <c r="AR227" s="223">
        <v>0</v>
      </c>
      <c r="AS227" s="223">
        <v>0</v>
      </c>
      <c r="AT227" s="223">
        <v>0</v>
      </c>
      <c r="AU227" s="223">
        <v>2</v>
      </c>
      <c r="AV227" s="223">
        <v>1</v>
      </c>
      <c r="AW227" s="223">
        <v>43.6</v>
      </c>
    </row>
    <row r="228" s="10" customFormat="1" ht="17.5" spans="1:49">
      <c r="A228" s="107"/>
      <c r="B228" s="71"/>
      <c r="C228" s="70"/>
      <c r="D228" s="72"/>
      <c r="E228" s="73"/>
      <c r="F228" s="73"/>
      <c r="H228" s="141"/>
      <c r="I228" s="141"/>
      <c r="J228" s="141"/>
      <c r="K228" s="141"/>
      <c r="L228" s="141"/>
      <c r="M228" s="141"/>
      <c r="N228" s="141"/>
      <c r="O228" s="141"/>
      <c r="P228" s="345"/>
      <c r="Q228" s="141"/>
      <c r="R228" s="141"/>
      <c r="S228" s="141"/>
      <c r="T228" s="141"/>
      <c r="U228" s="141"/>
      <c r="V228" s="141"/>
      <c r="W228" s="110"/>
      <c r="X228" s="110"/>
      <c r="Y228" s="110"/>
      <c r="Z228" s="141"/>
      <c r="AA228" s="110"/>
      <c r="AB228" s="110"/>
      <c r="AC228" s="110"/>
      <c r="AD228" s="110"/>
      <c r="AE228" s="110"/>
      <c r="AF228" s="110"/>
      <c r="AG228" s="110"/>
      <c r="AH228" s="110"/>
      <c r="AI228" s="110"/>
      <c r="AJ228" s="110"/>
      <c r="AK228" s="110"/>
      <c r="AL228" s="110"/>
      <c r="AM228" s="110"/>
      <c r="AN228" s="110"/>
      <c r="AO228" s="110"/>
      <c r="AP228" s="110"/>
      <c r="AQ228" s="110"/>
      <c r="AR228" s="110"/>
      <c r="AS228" s="110"/>
      <c r="AT228" s="110"/>
      <c r="AU228" s="110"/>
      <c r="AV228" s="110"/>
      <c r="AW228" s="110"/>
    </row>
    <row r="229" ht="17.5" spans="1:49">
      <c r="A229" s="48">
        <f>A227</f>
        <v>608</v>
      </c>
      <c r="B229" s="40"/>
      <c r="C229" s="31" t="s">
        <v>519</v>
      </c>
      <c r="D229" s="41" t="s">
        <v>120</v>
      </c>
      <c r="E229" s="42" t="s">
        <v>521</v>
      </c>
      <c r="F229" s="42" t="s">
        <v>522</v>
      </c>
      <c r="G229" s="19"/>
      <c r="H229" s="195"/>
      <c r="I229" s="195"/>
      <c r="J229" s="195"/>
      <c r="K229" s="195"/>
      <c r="L229" s="195"/>
      <c r="M229" s="195"/>
      <c r="N229" s="195"/>
      <c r="O229" s="195"/>
      <c r="P229" s="308"/>
      <c r="Q229" s="234"/>
      <c r="R229" s="234"/>
      <c r="S229" s="234"/>
      <c r="T229" s="234"/>
      <c r="U229" s="234"/>
      <c r="V229" s="234"/>
      <c r="W229" s="223"/>
      <c r="X229" s="223"/>
      <c r="Y229" s="223"/>
      <c r="Z229" s="234"/>
      <c r="AA229" s="223"/>
      <c r="AB229" s="223"/>
      <c r="AC229" s="223"/>
      <c r="AD229" s="223"/>
      <c r="AE229" s="223"/>
      <c r="AF229" s="223"/>
      <c r="AG229" s="223"/>
      <c r="AH229" s="223"/>
      <c r="AI229" s="223"/>
      <c r="AJ229" s="223"/>
      <c r="AK229" s="223"/>
      <c r="AL229" s="223"/>
      <c r="AM229" s="223"/>
      <c r="AN229" s="223"/>
      <c r="AO229" s="223"/>
      <c r="AP229" s="223"/>
      <c r="AQ229" s="223"/>
      <c r="AR229" s="223"/>
      <c r="AS229" s="223"/>
      <c r="AT229" s="223"/>
      <c r="AU229" s="223"/>
      <c r="AV229" s="223"/>
      <c r="AW229" s="223"/>
    </row>
    <row r="230" ht="17.5" spans="1:49">
      <c r="A230" s="31">
        <f>A227</f>
        <v>608</v>
      </c>
      <c r="B230" s="40" t="s">
        <v>523</v>
      </c>
      <c r="C230" s="31"/>
      <c r="D230" s="41"/>
      <c r="E230" s="42"/>
      <c r="F230" s="42"/>
      <c r="G230" s="19"/>
      <c r="H230" s="338"/>
      <c r="I230" s="338"/>
      <c r="J230" s="338"/>
      <c r="K230" s="338"/>
      <c r="L230" s="338"/>
      <c r="M230" s="338"/>
      <c r="N230" s="338"/>
      <c r="O230" s="338"/>
      <c r="P230" s="308">
        <f t="shared" ref="P230:P238" si="39">H230+J230*2+K230*4+L230*8+M230*256+N230*512+O230*1024</f>
        <v>0</v>
      </c>
      <c r="Q230" s="234">
        <v>1</v>
      </c>
      <c r="R230" s="234">
        <v>100</v>
      </c>
      <c r="S230" s="234">
        <v>1</v>
      </c>
      <c r="T230" s="234">
        <v>50</v>
      </c>
      <c r="U230" s="234">
        <v>1</v>
      </c>
      <c r="V230" s="318">
        <v>50</v>
      </c>
      <c r="W230" s="223">
        <v>1</v>
      </c>
      <c r="X230" s="223">
        <v>50</v>
      </c>
      <c r="Y230" s="223">
        <v>0.9</v>
      </c>
      <c r="Z230" s="234">
        <v>100</v>
      </c>
      <c r="AA230" s="223">
        <v>105</v>
      </c>
      <c r="AB230" s="223">
        <v>100</v>
      </c>
      <c r="AC230" s="223">
        <v>104</v>
      </c>
      <c r="AD230" s="223">
        <v>112</v>
      </c>
      <c r="AE230" s="223">
        <v>95</v>
      </c>
      <c r="AF230" s="223">
        <v>90</v>
      </c>
      <c r="AG230" s="223">
        <v>0</v>
      </c>
      <c r="AH230" s="223">
        <v>0</v>
      </c>
      <c r="AI230" s="223">
        <v>44</v>
      </c>
      <c r="AJ230" s="223">
        <v>0</v>
      </c>
      <c r="AK230" s="223">
        <v>0</v>
      </c>
      <c r="AL230" s="223">
        <v>0</v>
      </c>
      <c r="AM230" s="223">
        <v>10</v>
      </c>
      <c r="AN230" s="223">
        <v>0</v>
      </c>
      <c r="AO230" s="223">
        <v>0</v>
      </c>
      <c r="AP230" s="223">
        <v>0</v>
      </c>
      <c r="AQ230" s="223">
        <v>0</v>
      </c>
      <c r="AR230" s="223">
        <v>0</v>
      </c>
      <c r="AS230" s="223">
        <v>0</v>
      </c>
      <c r="AT230" s="223">
        <v>0</v>
      </c>
      <c r="AU230" s="223">
        <v>2</v>
      </c>
      <c r="AV230" s="223">
        <v>1</v>
      </c>
      <c r="AW230" s="223">
        <v>43.6</v>
      </c>
    </row>
    <row r="231" s="6" customFormat="1" ht="17.5" spans="1:50">
      <c r="A231" s="62"/>
      <c r="B231" s="63"/>
      <c r="C231" s="62"/>
      <c r="D231" s="64"/>
      <c r="E231" s="65"/>
      <c r="F231" s="65" t="s">
        <v>524</v>
      </c>
      <c r="H231" s="341">
        <v>0</v>
      </c>
      <c r="I231" s="341">
        <v>1</v>
      </c>
      <c r="J231" s="341">
        <v>0</v>
      </c>
      <c r="K231" s="341">
        <v>0</v>
      </c>
      <c r="L231" s="341">
        <v>0</v>
      </c>
      <c r="M231" s="341">
        <v>0</v>
      </c>
      <c r="N231" s="341">
        <v>0</v>
      </c>
      <c r="O231" s="341">
        <v>0</v>
      </c>
      <c r="P231" s="312">
        <f t="shared" si="39"/>
        <v>0</v>
      </c>
      <c r="Q231" s="238" t="s">
        <v>181</v>
      </c>
      <c r="R231" s="238" t="s">
        <v>181</v>
      </c>
      <c r="S231" s="238" t="s">
        <v>181</v>
      </c>
      <c r="T231" s="238" t="s">
        <v>181</v>
      </c>
      <c r="U231" s="238" t="s">
        <v>181</v>
      </c>
      <c r="V231" s="238" t="s">
        <v>181</v>
      </c>
      <c r="W231" s="238" t="s">
        <v>181</v>
      </c>
      <c r="X231" s="238" t="s">
        <v>181</v>
      </c>
      <c r="Y231" s="238" t="s">
        <v>181</v>
      </c>
      <c r="Z231" s="320" t="s">
        <v>181</v>
      </c>
      <c r="AA231" s="238" t="s">
        <v>181</v>
      </c>
      <c r="AB231" s="238" t="s">
        <v>181</v>
      </c>
      <c r="AC231" s="238" t="s">
        <v>181</v>
      </c>
      <c r="AD231" s="238" t="s">
        <v>181</v>
      </c>
      <c r="AE231" s="238" t="s">
        <v>181</v>
      </c>
      <c r="AF231" s="320" t="s">
        <v>181</v>
      </c>
      <c r="AG231" s="238" t="s">
        <v>181</v>
      </c>
      <c r="AH231" s="238" t="s">
        <v>181</v>
      </c>
      <c r="AI231" s="238" t="s">
        <v>181</v>
      </c>
      <c r="AJ231" s="238" t="s">
        <v>181</v>
      </c>
      <c r="AK231" s="238" t="s">
        <v>181</v>
      </c>
      <c r="AL231" s="320" t="s">
        <v>181</v>
      </c>
      <c r="AM231" s="238" t="s">
        <v>181</v>
      </c>
      <c r="AN231" s="238" t="s">
        <v>181</v>
      </c>
      <c r="AO231" s="238" t="s">
        <v>181</v>
      </c>
      <c r="AP231" s="238" t="s">
        <v>181</v>
      </c>
      <c r="AQ231" s="238" t="s">
        <v>181</v>
      </c>
      <c r="AR231" s="320" t="s">
        <v>181</v>
      </c>
      <c r="AS231" s="238" t="s">
        <v>181</v>
      </c>
      <c r="AT231" s="238" t="s">
        <v>181</v>
      </c>
      <c r="AU231" s="238" t="s">
        <v>181</v>
      </c>
      <c r="AV231" s="238" t="s">
        <v>181</v>
      </c>
      <c r="AW231" s="238" t="s">
        <v>181</v>
      </c>
      <c r="AX231" s="320"/>
    </row>
    <row r="232" ht="17.5" spans="1:49">
      <c r="A232" s="31">
        <f>A230</f>
        <v>608</v>
      </c>
      <c r="B232" s="40" t="s">
        <v>528</v>
      </c>
      <c r="C232" s="31" t="s">
        <v>529</v>
      </c>
      <c r="D232" s="41" t="s">
        <v>109</v>
      </c>
      <c r="E232" s="42" t="s">
        <v>530</v>
      </c>
      <c r="F232" s="42" t="s">
        <v>531</v>
      </c>
      <c r="G232" s="19"/>
      <c r="H232" s="195">
        <v>0</v>
      </c>
      <c r="I232" s="195">
        <f>J232+K232*2+L232*4+1</f>
        <v>1</v>
      </c>
      <c r="J232" s="195">
        <v>0</v>
      </c>
      <c r="K232" s="195">
        <v>0</v>
      </c>
      <c r="L232" s="195">
        <v>0</v>
      </c>
      <c r="M232" s="195">
        <v>0</v>
      </c>
      <c r="N232" s="195">
        <v>0</v>
      </c>
      <c r="O232" s="195">
        <v>0</v>
      </c>
      <c r="P232" s="308">
        <f t="shared" si="39"/>
        <v>0</v>
      </c>
      <c r="Q232" s="234">
        <v>1</v>
      </c>
      <c r="R232" s="234">
        <v>100</v>
      </c>
      <c r="S232" s="234">
        <v>1</v>
      </c>
      <c r="T232" s="234">
        <v>50</v>
      </c>
      <c r="U232" s="234">
        <v>1</v>
      </c>
      <c r="V232" s="318">
        <v>50</v>
      </c>
      <c r="W232" s="223">
        <v>1</v>
      </c>
      <c r="X232" s="223">
        <v>50</v>
      </c>
      <c r="Y232" s="223">
        <v>0.9</v>
      </c>
      <c r="Z232" s="234">
        <v>100</v>
      </c>
      <c r="AA232" s="223">
        <v>105</v>
      </c>
      <c r="AB232" s="223">
        <v>100</v>
      </c>
      <c r="AC232" s="223">
        <v>104</v>
      </c>
      <c r="AD232" s="223">
        <v>112</v>
      </c>
      <c r="AE232" s="223">
        <v>95</v>
      </c>
      <c r="AF232" s="223">
        <v>90</v>
      </c>
      <c r="AG232" s="223">
        <v>0</v>
      </c>
      <c r="AH232" s="223">
        <v>0</v>
      </c>
      <c r="AI232" s="223">
        <v>44</v>
      </c>
      <c r="AJ232" s="223">
        <v>0</v>
      </c>
      <c r="AK232" s="223">
        <v>0</v>
      </c>
      <c r="AL232" s="223">
        <v>0</v>
      </c>
      <c r="AM232" s="223">
        <v>10</v>
      </c>
      <c r="AN232" s="223">
        <v>0</v>
      </c>
      <c r="AO232" s="223">
        <v>0</v>
      </c>
      <c r="AP232" s="223">
        <v>0</v>
      </c>
      <c r="AQ232" s="223">
        <v>0</v>
      </c>
      <c r="AR232" s="223">
        <v>0</v>
      </c>
      <c r="AS232" s="223">
        <v>0</v>
      </c>
      <c r="AT232" s="223">
        <v>0</v>
      </c>
      <c r="AU232" s="223">
        <v>2</v>
      </c>
      <c r="AV232" s="223">
        <v>1</v>
      </c>
      <c r="AW232" s="223">
        <v>43.6</v>
      </c>
    </row>
    <row r="233" s="6" customFormat="1" ht="17.5" spans="1:49">
      <c r="A233" s="62"/>
      <c r="B233" s="63"/>
      <c r="C233" s="62"/>
      <c r="D233" s="64"/>
      <c r="E233" s="65"/>
      <c r="F233" s="65" t="s">
        <v>532</v>
      </c>
      <c r="H233" s="238">
        <v>0</v>
      </c>
      <c r="I233" s="238">
        <v>1</v>
      </c>
      <c r="J233" s="238">
        <v>0</v>
      </c>
      <c r="K233" s="238">
        <v>0</v>
      </c>
      <c r="L233" s="238">
        <v>0</v>
      </c>
      <c r="M233" s="238">
        <v>0</v>
      </c>
      <c r="N233" s="238">
        <v>0</v>
      </c>
      <c r="O233" s="238">
        <v>0</v>
      </c>
      <c r="P233" s="312">
        <f t="shared" si="39"/>
        <v>0</v>
      </c>
      <c r="Q233" s="238" t="s">
        <v>181</v>
      </c>
      <c r="R233" s="238" t="s">
        <v>181</v>
      </c>
      <c r="S233" s="238" t="s">
        <v>181</v>
      </c>
      <c r="T233" s="238" t="s">
        <v>181</v>
      </c>
      <c r="U233" s="238" t="s">
        <v>181</v>
      </c>
      <c r="V233" s="238" t="s">
        <v>181</v>
      </c>
      <c r="W233" s="238" t="s">
        <v>181</v>
      </c>
      <c r="X233" s="238" t="s">
        <v>181</v>
      </c>
      <c r="Y233" s="238" t="s">
        <v>181</v>
      </c>
      <c r="Z233" s="320" t="s">
        <v>181</v>
      </c>
      <c r="AA233" s="238" t="s">
        <v>181</v>
      </c>
      <c r="AB233" s="238" t="s">
        <v>181</v>
      </c>
      <c r="AC233" s="238" t="s">
        <v>181</v>
      </c>
      <c r="AD233" s="238" t="s">
        <v>181</v>
      </c>
      <c r="AE233" s="238" t="s">
        <v>181</v>
      </c>
      <c r="AF233" s="320" t="s">
        <v>181</v>
      </c>
      <c r="AG233" s="238" t="s">
        <v>181</v>
      </c>
      <c r="AH233" s="238" t="s">
        <v>181</v>
      </c>
      <c r="AI233" s="238" t="s">
        <v>181</v>
      </c>
      <c r="AJ233" s="238" t="s">
        <v>181</v>
      </c>
      <c r="AK233" s="238" t="s">
        <v>181</v>
      </c>
      <c r="AL233" s="320" t="s">
        <v>181</v>
      </c>
      <c r="AM233" s="238" t="s">
        <v>181</v>
      </c>
      <c r="AN233" s="238" t="s">
        <v>181</v>
      </c>
      <c r="AO233" s="238" t="s">
        <v>181</v>
      </c>
      <c r="AP233" s="238" t="s">
        <v>181</v>
      </c>
      <c r="AQ233" s="238" t="s">
        <v>181</v>
      </c>
      <c r="AR233" s="320" t="s">
        <v>181</v>
      </c>
      <c r="AS233" s="238" t="s">
        <v>181</v>
      </c>
      <c r="AT233" s="238" t="s">
        <v>181</v>
      </c>
      <c r="AU233" s="238" t="s">
        <v>181</v>
      </c>
      <c r="AV233" s="238" t="s">
        <v>181</v>
      </c>
      <c r="AW233" s="238" t="s">
        <v>181</v>
      </c>
    </row>
    <row r="234" ht="17.5" spans="1:49">
      <c r="A234" s="31">
        <f>A232</f>
        <v>608</v>
      </c>
      <c r="B234" s="40" t="s">
        <v>528</v>
      </c>
      <c r="C234" s="31" t="s">
        <v>533</v>
      </c>
      <c r="D234" s="41" t="s">
        <v>120</v>
      </c>
      <c r="E234" s="42" t="s">
        <v>534</v>
      </c>
      <c r="F234" s="42" t="s">
        <v>535</v>
      </c>
      <c r="G234" s="19"/>
      <c r="H234" s="195">
        <v>0</v>
      </c>
      <c r="I234" s="195">
        <f>J234+K234*2+L234*4+1</f>
        <v>1</v>
      </c>
      <c r="J234" s="195">
        <v>0</v>
      </c>
      <c r="K234" s="195">
        <v>0</v>
      </c>
      <c r="L234" s="195">
        <v>0</v>
      </c>
      <c r="M234" s="195">
        <v>0</v>
      </c>
      <c r="N234" s="195">
        <v>0</v>
      </c>
      <c r="O234" s="195">
        <v>0</v>
      </c>
      <c r="P234" s="308">
        <f t="shared" si="39"/>
        <v>0</v>
      </c>
      <c r="Q234" s="234">
        <v>1</v>
      </c>
      <c r="R234" s="234">
        <v>100</v>
      </c>
      <c r="S234" s="234">
        <v>1</v>
      </c>
      <c r="T234" s="234">
        <v>50</v>
      </c>
      <c r="U234" s="234">
        <v>1</v>
      </c>
      <c r="V234" s="234">
        <v>50</v>
      </c>
      <c r="W234" s="223">
        <v>1</v>
      </c>
      <c r="X234" s="223">
        <v>50</v>
      </c>
      <c r="Y234" s="223">
        <v>0.9</v>
      </c>
      <c r="Z234" s="234">
        <v>100</v>
      </c>
      <c r="AA234" s="223">
        <v>105</v>
      </c>
      <c r="AB234" s="223">
        <v>100</v>
      </c>
      <c r="AC234" s="223">
        <v>104</v>
      </c>
      <c r="AD234" s="223">
        <v>112</v>
      </c>
      <c r="AE234" s="223">
        <v>95</v>
      </c>
      <c r="AF234" s="223">
        <v>90</v>
      </c>
      <c r="AG234" s="223">
        <v>0</v>
      </c>
      <c r="AH234" s="223">
        <v>0</v>
      </c>
      <c r="AI234" s="223">
        <v>44</v>
      </c>
      <c r="AJ234" s="223">
        <v>0</v>
      </c>
      <c r="AK234" s="223">
        <v>0</v>
      </c>
      <c r="AL234" s="223">
        <v>0</v>
      </c>
      <c r="AM234" s="223">
        <v>10</v>
      </c>
      <c r="AN234" s="223">
        <v>0</v>
      </c>
      <c r="AO234" s="223">
        <v>0</v>
      </c>
      <c r="AP234" s="223">
        <v>0</v>
      </c>
      <c r="AQ234" s="223">
        <v>0</v>
      </c>
      <c r="AR234" s="223">
        <v>0</v>
      </c>
      <c r="AS234" s="223">
        <v>0</v>
      </c>
      <c r="AT234" s="223">
        <v>0</v>
      </c>
      <c r="AU234" s="223">
        <v>2</v>
      </c>
      <c r="AV234" s="223">
        <v>1</v>
      </c>
      <c r="AW234" s="223">
        <v>43.6</v>
      </c>
    </row>
    <row r="235" ht="17.5" spans="1:49">
      <c r="A235" s="31">
        <f>A234</f>
        <v>608</v>
      </c>
      <c r="B235" s="40" t="s">
        <v>536</v>
      </c>
      <c r="C235" s="31"/>
      <c r="D235" s="41"/>
      <c r="E235" s="42"/>
      <c r="F235" s="42"/>
      <c r="G235" s="19"/>
      <c r="H235" s="338"/>
      <c r="I235" s="338"/>
      <c r="J235" s="338"/>
      <c r="K235" s="338"/>
      <c r="L235" s="338"/>
      <c r="M235" s="338"/>
      <c r="N235" s="338"/>
      <c r="O235" s="338"/>
      <c r="P235" s="308">
        <f t="shared" si="39"/>
        <v>0</v>
      </c>
      <c r="Q235" s="234">
        <v>1</v>
      </c>
      <c r="R235" s="234">
        <v>100</v>
      </c>
      <c r="S235" s="234">
        <v>1</v>
      </c>
      <c r="T235" s="234">
        <v>50</v>
      </c>
      <c r="U235" s="234">
        <v>1</v>
      </c>
      <c r="V235" s="318">
        <v>50</v>
      </c>
      <c r="W235" s="223">
        <v>1</v>
      </c>
      <c r="X235" s="223">
        <v>50</v>
      </c>
      <c r="Y235" s="223">
        <v>0.9</v>
      </c>
      <c r="Z235" s="234">
        <v>100</v>
      </c>
      <c r="AA235" s="223">
        <v>105</v>
      </c>
      <c r="AB235" s="223">
        <v>100</v>
      </c>
      <c r="AC235" s="223">
        <v>104</v>
      </c>
      <c r="AD235" s="223">
        <v>112</v>
      </c>
      <c r="AE235" s="223">
        <v>95</v>
      </c>
      <c r="AF235" s="223">
        <v>90</v>
      </c>
      <c r="AG235" s="223">
        <v>0</v>
      </c>
      <c r="AH235" s="223">
        <v>0</v>
      </c>
      <c r="AI235" s="223">
        <v>44</v>
      </c>
      <c r="AJ235" s="223">
        <v>0</v>
      </c>
      <c r="AK235" s="223">
        <v>0</v>
      </c>
      <c r="AL235" s="223">
        <v>0</v>
      </c>
      <c r="AM235" s="223">
        <v>10</v>
      </c>
      <c r="AN235" s="223">
        <v>0</v>
      </c>
      <c r="AO235" s="223">
        <v>0</v>
      </c>
      <c r="AP235" s="223">
        <v>0</v>
      </c>
      <c r="AQ235" s="223">
        <v>0</v>
      </c>
      <c r="AR235" s="223">
        <v>0</v>
      </c>
      <c r="AS235" s="223">
        <v>0</v>
      </c>
      <c r="AT235" s="223">
        <v>0</v>
      </c>
      <c r="AU235" s="223">
        <v>2</v>
      </c>
      <c r="AV235" s="223">
        <v>1</v>
      </c>
      <c r="AW235" s="223">
        <v>43.6</v>
      </c>
    </row>
    <row r="236" s="6" customFormat="1" ht="17.5" spans="1:49">
      <c r="A236" s="62"/>
      <c r="B236" s="63"/>
      <c r="C236" s="62"/>
      <c r="D236" s="64"/>
      <c r="E236" s="65" t="s">
        <v>351</v>
      </c>
      <c r="F236" s="65" t="s">
        <v>537</v>
      </c>
      <c r="H236" s="341">
        <v>0</v>
      </c>
      <c r="I236" s="341"/>
      <c r="J236" s="341"/>
      <c r="K236" s="341"/>
      <c r="L236" s="341"/>
      <c r="M236" s="341"/>
      <c r="N236" s="341"/>
      <c r="O236" s="341"/>
      <c r="P236" s="312">
        <f t="shared" si="39"/>
        <v>0</v>
      </c>
      <c r="Q236" s="238" t="s">
        <v>181</v>
      </c>
      <c r="R236" s="238" t="s">
        <v>181</v>
      </c>
      <c r="S236" s="238" t="s">
        <v>181</v>
      </c>
      <c r="T236" s="238" t="s">
        <v>181</v>
      </c>
      <c r="U236" s="238" t="s">
        <v>181</v>
      </c>
      <c r="V236" s="320" t="s">
        <v>181</v>
      </c>
      <c r="W236" s="225" t="s">
        <v>181</v>
      </c>
      <c r="X236" s="225" t="s">
        <v>181</v>
      </c>
      <c r="Y236" s="225" t="s">
        <v>181</v>
      </c>
      <c r="Z236" s="238" t="s">
        <v>181</v>
      </c>
      <c r="AA236" s="225" t="s">
        <v>181</v>
      </c>
      <c r="AB236" s="225" t="s">
        <v>181</v>
      </c>
      <c r="AC236" s="225" t="s">
        <v>181</v>
      </c>
      <c r="AD236" s="225" t="s">
        <v>181</v>
      </c>
      <c r="AE236" s="225" t="s">
        <v>181</v>
      </c>
      <c r="AF236" s="225" t="s">
        <v>181</v>
      </c>
      <c r="AG236" s="225" t="s">
        <v>181</v>
      </c>
      <c r="AH236" s="225" t="s">
        <v>181</v>
      </c>
      <c r="AI236" s="225" t="s">
        <v>181</v>
      </c>
      <c r="AJ236" s="225" t="s">
        <v>181</v>
      </c>
      <c r="AK236" s="225" t="s">
        <v>181</v>
      </c>
      <c r="AL236" s="225" t="s">
        <v>181</v>
      </c>
      <c r="AM236" s="225" t="s">
        <v>181</v>
      </c>
      <c r="AN236" s="225" t="s">
        <v>181</v>
      </c>
      <c r="AO236" s="225" t="s">
        <v>181</v>
      </c>
      <c r="AP236" s="225" t="s">
        <v>181</v>
      </c>
      <c r="AQ236" s="225" t="s">
        <v>181</v>
      </c>
      <c r="AR236" s="225" t="s">
        <v>181</v>
      </c>
      <c r="AS236" s="225" t="s">
        <v>181</v>
      </c>
      <c r="AT236" s="225" t="s">
        <v>181</v>
      </c>
      <c r="AU236" s="225" t="s">
        <v>181</v>
      </c>
      <c r="AV236" s="225" t="s">
        <v>181</v>
      </c>
      <c r="AW236" s="225" t="s">
        <v>181</v>
      </c>
    </row>
    <row r="237" ht="17.5" spans="1:49">
      <c r="A237" s="31">
        <f>A235</f>
        <v>608</v>
      </c>
      <c r="B237" s="40" t="s">
        <v>540</v>
      </c>
      <c r="C237" s="31" t="s">
        <v>541</v>
      </c>
      <c r="D237" s="41" t="s">
        <v>109</v>
      </c>
      <c r="E237" s="42" t="s">
        <v>542</v>
      </c>
      <c r="F237" s="42" t="s">
        <v>541</v>
      </c>
      <c r="G237" s="19"/>
      <c r="H237" s="195">
        <v>0</v>
      </c>
      <c r="I237" s="195">
        <f>J237+K237*2+L237*4+1</f>
        <v>1</v>
      </c>
      <c r="J237" s="195">
        <v>0</v>
      </c>
      <c r="K237" s="195">
        <v>0</v>
      </c>
      <c r="L237" s="195">
        <v>0</v>
      </c>
      <c r="M237" s="195">
        <v>0</v>
      </c>
      <c r="N237" s="195">
        <v>0</v>
      </c>
      <c r="O237" s="195">
        <v>0</v>
      </c>
      <c r="P237" s="308">
        <f t="shared" si="39"/>
        <v>0</v>
      </c>
      <c r="Q237" s="234">
        <v>1</v>
      </c>
      <c r="R237" s="234">
        <v>100</v>
      </c>
      <c r="S237" s="234">
        <v>1</v>
      </c>
      <c r="T237" s="234">
        <v>50</v>
      </c>
      <c r="U237" s="234">
        <v>1</v>
      </c>
      <c r="V237" s="318">
        <v>50</v>
      </c>
      <c r="W237" s="223">
        <v>1</v>
      </c>
      <c r="X237" s="223">
        <v>50</v>
      </c>
      <c r="Y237" s="223">
        <v>0.9</v>
      </c>
      <c r="Z237" s="234">
        <v>100</v>
      </c>
      <c r="AA237" s="223">
        <v>105</v>
      </c>
      <c r="AB237" s="223">
        <v>100</v>
      </c>
      <c r="AC237" s="223">
        <v>104</v>
      </c>
      <c r="AD237" s="223">
        <v>112</v>
      </c>
      <c r="AE237" s="223">
        <v>95</v>
      </c>
      <c r="AF237" s="223">
        <v>90</v>
      </c>
      <c r="AG237" s="223">
        <v>0</v>
      </c>
      <c r="AH237" s="223">
        <v>0</v>
      </c>
      <c r="AI237" s="223">
        <v>44</v>
      </c>
      <c r="AJ237" s="223">
        <v>0</v>
      </c>
      <c r="AK237" s="223">
        <v>0</v>
      </c>
      <c r="AL237" s="223">
        <v>0</v>
      </c>
      <c r="AM237" s="223">
        <v>10</v>
      </c>
      <c r="AN237" s="223">
        <v>0</v>
      </c>
      <c r="AO237" s="223">
        <v>0</v>
      </c>
      <c r="AP237" s="223">
        <v>0</v>
      </c>
      <c r="AQ237" s="223">
        <v>0</v>
      </c>
      <c r="AR237" s="223">
        <v>0</v>
      </c>
      <c r="AS237" s="223">
        <v>0</v>
      </c>
      <c r="AT237" s="223">
        <v>0</v>
      </c>
      <c r="AU237" s="223">
        <v>2</v>
      </c>
      <c r="AV237" s="223">
        <v>1</v>
      </c>
      <c r="AW237" s="223">
        <v>43.6</v>
      </c>
    </row>
    <row r="238" s="2" customFormat="1" ht="17.5" spans="1:54">
      <c r="A238" s="34"/>
      <c r="B238" s="35"/>
      <c r="C238" s="34"/>
      <c r="D238" s="36"/>
      <c r="E238" s="37" t="s">
        <v>351</v>
      </c>
      <c r="F238" s="37" t="s">
        <v>543</v>
      </c>
      <c r="H238" s="309">
        <v>1</v>
      </c>
      <c r="I238" s="309">
        <v>4</v>
      </c>
      <c r="J238" s="309">
        <v>1</v>
      </c>
      <c r="K238" s="309">
        <v>1</v>
      </c>
      <c r="L238" s="309">
        <v>0</v>
      </c>
      <c r="M238" s="309">
        <v>0</v>
      </c>
      <c r="N238" s="309">
        <v>0</v>
      </c>
      <c r="O238" s="309">
        <v>0</v>
      </c>
      <c r="P238" s="309">
        <f t="shared" si="39"/>
        <v>7</v>
      </c>
      <c r="Q238" s="148" t="s">
        <v>181</v>
      </c>
      <c r="R238" s="148" t="s">
        <v>181</v>
      </c>
      <c r="S238" s="148" t="s">
        <v>181</v>
      </c>
      <c r="T238" s="148" t="s">
        <v>181</v>
      </c>
      <c r="U238" s="148" t="s">
        <v>181</v>
      </c>
      <c r="V238" s="317" t="s">
        <v>181</v>
      </c>
      <c r="W238" s="222" t="s">
        <v>181</v>
      </c>
      <c r="X238" s="148" t="s">
        <v>181</v>
      </c>
      <c r="Y238" s="317" t="s">
        <v>181</v>
      </c>
      <c r="Z238" s="222" t="s">
        <v>181</v>
      </c>
      <c r="AA238" s="222" t="s">
        <v>181</v>
      </c>
      <c r="AB238" s="222" t="s">
        <v>181</v>
      </c>
      <c r="AC238" s="222">
        <v>105</v>
      </c>
      <c r="AD238" s="222">
        <v>108</v>
      </c>
      <c r="AE238" s="222">
        <v>96</v>
      </c>
      <c r="AF238" s="222">
        <v>92</v>
      </c>
      <c r="AG238" s="222" t="s">
        <v>181</v>
      </c>
      <c r="AH238" s="222" t="s">
        <v>181</v>
      </c>
      <c r="AI238" s="222">
        <v>43.6</v>
      </c>
      <c r="AJ238" s="222" t="s">
        <v>181</v>
      </c>
      <c r="AK238" s="222" t="s">
        <v>181</v>
      </c>
      <c r="AL238" s="222" t="s">
        <v>181</v>
      </c>
      <c r="AM238" s="222" t="s">
        <v>181</v>
      </c>
      <c r="AN238" s="222" t="s">
        <v>181</v>
      </c>
      <c r="AO238" s="222" t="s">
        <v>181</v>
      </c>
      <c r="AP238" s="222" t="s">
        <v>181</v>
      </c>
      <c r="AQ238" s="222" t="s">
        <v>181</v>
      </c>
      <c r="AR238" s="222" t="s">
        <v>181</v>
      </c>
      <c r="AS238" s="222" t="s">
        <v>181</v>
      </c>
      <c r="AT238" s="222" t="s">
        <v>181</v>
      </c>
      <c r="AU238" s="222" t="s">
        <v>181</v>
      </c>
      <c r="AV238" s="222">
        <v>1</v>
      </c>
      <c r="AW238" s="222">
        <v>43.6</v>
      </c>
      <c r="AX238" s="3"/>
      <c r="AY238" s="3"/>
      <c r="AZ238" s="3"/>
      <c r="BA238" s="3"/>
      <c r="BB238" s="3"/>
    </row>
    <row r="239" s="22" customFormat="1" ht="17.5" spans="1:49">
      <c r="A239" s="31">
        <f>A237</f>
        <v>608</v>
      </c>
      <c r="B239" s="40" t="s">
        <v>544</v>
      </c>
      <c r="C239" s="31" t="s">
        <v>545</v>
      </c>
      <c r="D239" s="41" t="s">
        <v>109</v>
      </c>
      <c r="E239" s="42" t="s">
        <v>546</v>
      </c>
      <c r="F239" s="42" t="s">
        <v>545</v>
      </c>
      <c r="G239" s="199"/>
      <c r="H239" s="195">
        <v>1</v>
      </c>
      <c r="I239" s="195">
        <f>J239+K239*2+L239*4+1</f>
        <v>4</v>
      </c>
      <c r="J239" s="195">
        <v>1</v>
      </c>
      <c r="K239" s="195">
        <v>1</v>
      </c>
      <c r="L239" s="195">
        <v>0</v>
      </c>
      <c r="M239" s="195">
        <v>0</v>
      </c>
      <c r="N239" s="195">
        <v>0</v>
      </c>
      <c r="O239" s="195">
        <v>0</v>
      </c>
      <c r="P239" s="308">
        <f t="shared" ref="P239:P244" si="40">H239+J239*2+K239*4+L239*8+M239*256+N239*512+O239*1024</f>
        <v>7</v>
      </c>
      <c r="Q239" s="234">
        <v>1</v>
      </c>
      <c r="R239" s="234">
        <v>100</v>
      </c>
      <c r="S239" s="234">
        <v>1</v>
      </c>
      <c r="T239" s="234">
        <v>50</v>
      </c>
      <c r="U239" s="234">
        <v>1</v>
      </c>
      <c r="V239" s="234">
        <v>50</v>
      </c>
      <c r="W239" s="223">
        <v>1</v>
      </c>
      <c r="X239" s="223">
        <v>50</v>
      </c>
      <c r="Y239" s="223">
        <v>0.9</v>
      </c>
      <c r="Z239" s="234">
        <v>100</v>
      </c>
      <c r="AA239" s="223">
        <v>105</v>
      </c>
      <c r="AB239" s="223">
        <v>100</v>
      </c>
      <c r="AC239" s="119">
        <v>105</v>
      </c>
      <c r="AD239" s="119">
        <v>108</v>
      </c>
      <c r="AE239" s="119">
        <v>96</v>
      </c>
      <c r="AF239" s="119">
        <v>92</v>
      </c>
      <c r="AG239" s="119">
        <v>0</v>
      </c>
      <c r="AH239" s="119">
        <v>0</v>
      </c>
      <c r="AI239" s="119">
        <v>43.6</v>
      </c>
      <c r="AJ239" s="223">
        <v>0</v>
      </c>
      <c r="AK239" s="223">
        <v>0</v>
      </c>
      <c r="AL239" s="223">
        <v>0</v>
      </c>
      <c r="AM239" s="223">
        <v>10</v>
      </c>
      <c r="AN239" s="223">
        <v>0</v>
      </c>
      <c r="AO239" s="223">
        <v>0</v>
      </c>
      <c r="AP239" s="223">
        <v>0</v>
      </c>
      <c r="AQ239" s="223">
        <v>0</v>
      </c>
      <c r="AR239" s="223">
        <v>0</v>
      </c>
      <c r="AS239" s="223">
        <v>0</v>
      </c>
      <c r="AT239" s="223">
        <v>0</v>
      </c>
      <c r="AU239" s="223">
        <v>2</v>
      </c>
      <c r="AV239" s="223">
        <v>1</v>
      </c>
      <c r="AW239" s="119">
        <v>43.6</v>
      </c>
    </row>
    <row r="240" ht="17.5" spans="1:49">
      <c r="A240" s="31">
        <f>A239</f>
        <v>608</v>
      </c>
      <c r="B240" s="40" t="s">
        <v>547</v>
      </c>
      <c r="C240" s="31"/>
      <c r="D240" s="41"/>
      <c r="E240" s="42"/>
      <c r="F240" s="42"/>
      <c r="G240" s="19"/>
      <c r="H240" s="195"/>
      <c r="I240" s="195">
        <f>J240+K240*2+L240*4+1</f>
        <v>1</v>
      </c>
      <c r="J240" s="195"/>
      <c r="K240" s="195"/>
      <c r="L240" s="195"/>
      <c r="M240" s="195"/>
      <c r="N240" s="195"/>
      <c r="O240" s="195"/>
      <c r="P240" s="308">
        <f t="shared" si="40"/>
        <v>0</v>
      </c>
      <c r="Q240" s="351"/>
      <c r="R240" s="19"/>
      <c r="S240" s="19"/>
      <c r="T240" s="352"/>
      <c r="U240" s="19"/>
      <c r="V240" s="352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356"/>
      <c r="AV240" s="19"/>
      <c r="AW240" s="19"/>
    </row>
    <row r="241" s="6" customFormat="1" ht="17.5" spans="1:49">
      <c r="A241" s="62"/>
      <c r="B241" s="63"/>
      <c r="C241" s="62"/>
      <c r="D241" s="64"/>
      <c r="E241" s="65"/>
      <c r="F241" s="65" t="s">
        <v>548</v>
      </c>
      <c r="H241" s="342">
        <v>0</v>
      </c>
      <c r="I241" s="342"/>
      <c r="J241" s="342"/>
      <c r="K241" s="342"/>
      <c r="L241" s="342"/>
      <c r="M241" s="342"/>
      <c r="N241" s="342"/>
      <c r="O241" s="342"/>
      <c r="P241" s="312">
        <f t="shared" si="40"/>
        <v>0</v>
      </c>
      <c r="Q241" s="353" t="s">
        <v>181</v>
      </c>
      <c r="R241" s="6" t="s">
        <v>181</v>
      </c>
      <c r="S241" s="6" t="s">
        <v>181</v>
      </c>
      <c r="T241" s="354" t="s">
        <v>181</v>
      </c>
      <c r="U241" s="6" t="s">
        <v>181</v>
      </c>
      <c r="V241" s="354" t="s">
        <v>181</v>
      </c>
      <c r="W241" s="6" t="s">
        <v>181</v>
      </c>
      <c r="X241" s="6" t="s">
        <v>181</v>
      </c>
      <c r="Y241" s="6" t="s">
        <v>181</v>
      </c>
      <c r="Z241" s="6" t="s">
        <v>181</v>
      </c>
      <c r="AA241" s="6" t="s">
        <v>181</v>
      </c>
      <c r="AB241" s="6" t="s">
        <v>181</v>
      </c>
      <c r="AC241" s="6" t="s">
        <v>181</v>
      </c>
      <c r="AD241" s="6" t="s">
        <v>181</v>
      </c>
      <c r="AE241" s="6" t="s">
        <v>181</v>
      </c>
      <c r="AF241" s="6" t="s">
        <v>181</v>
      </c>
      <c r="AG241" s="6" t="s">
        <v>181</v>
      </c>
      <c r="AH241" s="6" t="s">
        <v>181</v>
      </c>
      <c r="AI241" s="6" t="s">
        <v>181</v>
      </c>
      <c r="AJ241" s="6" t="s">
        <v>181</v>
      </c>
      <c r="AK241" s="6" t="s">
        <v>181</v>
      </c>
      <c r="AL241" s="6" t="s">
        <v>181</v>
      </c>
      <c r="AM241" s="6" t="s">
        <v>181</v>
      </c>
      <c r="AN241" s="6" t="s">
        <v>181</v>
      </c>
      <c r="AO241" s="6" t="s">
        <v>181</v>
      </c>
      <c r="AP241" s="6" t="s">
        <v>181</v>
      </c>
      <c r="AQ241" s="6" t="s">
        <v>181</v>
      </c>
      <c r="AR241" s="6" t="s">
        <v>181</v>
      </c>
      <c r="AS241" s="6" t="s">
        <v>181</v>
      </c>
      <c r="AT241" s="6" t="s">
        <v>181</v>
      </c>
      <c r="AU241" s="357" t="s">
        <v>181</v>
      </c>
      <c r="AV241" s="6" t="s">
        <v>181</v>
      </c>
      <c r="AW241" s="6" t="s">
        <v>181</v>
      </c>
    </row>
    <row r="242" ht="17.5" spans="1:49">
      <c r="A242" s="31">
        <f>A240</f>
        <v>608</v>
      </c>
      <c r="B242" s="40" t="s">
        <v>549</v>
      </c>
      <c r="C242" s="31" t="s">
        <v>550</v>
      </c>
      <c r="D242" s="41" t="s">
        <v>109</v>
      </c>
      <c r="E242" s="42" t="s">
        <v>551</v>
      </c>
      <c r="F242" s="42" t="s">
        <v>550</v>
      </c>
      <c r="G242" s="19"/>
      <c r="H242" s="343">
        <v>0</v>
      </c>
      <c r="I242" s="343">
        <f>J242+K242*2+L242*4+1</f>
        <v>1</v>
      </c>
      <c r="J242" s="343">
        <v>0</v>
      </c>
      <c r="K242" s="343">
        <v>0</v>
      </c>
      <c r="L242" s="343">
        <v>0</v>
      </c>
      <c r="M242" s="343">
        <v>0</v>
      </c>
      <c r="N242" s="343">
        <v>0</v>
      </c>
      <c r="O242" s="343">
        <v>0</v>
      </c>
      <c r="P242" s="308">
        <f t="shared" si="40"/>
        <v>0</v>
      </c>
      <c r="Q242" s="234">
        <v>1</v>
      </c>
      <c r="R242" s="235">
        <v>0</v>
      </c>
      <c r="S242" s="235">
        <v>1</v>
      </c>
      <c r="T242" s="235">
        <v>50</v>
      </c>
      <c r="U242" s="235">
        <v>1</v>
      </c>
      <c r="V242" s="318">
        <v>50</v>
      </c>
      <c r="W242" s="223">
        <v>1</v>
      </c>
      <c r="X242" s="223">
        <v>50</v>
      </c>
      <c r="Y242" s="223">
        <v>0.9</v>
      </c>
      <c r="Z242" s="236">
        <v>100</v>
      </c>
      <c r="AA242" s="223">
        <v>105</v>
      </c>
      <c r="AB242" s="223">
        <v>100</v>
      </c>
      <c r="AC242" s="223">
        <v>103</v>
      </c>
      <c r="AD242" s="223">
        <v>107</v>
      </c>
      <c r="AE242" s="223">
        <v>97</v>
      </c>
      <c r="AF242" s="223">
        <v>93</v>
      </c>
      <c r="AG242" s="223">
        <v>20</v>
      </c>
      <c r="AH242" s="223">
        <v>5</v>
      </c>
      <c r="AI242" s="223">
        <v>44</v>
      </c>
      <c r="AJ242" s="223">
        <v>2000</v>
      </c>
      <c r="AK242" s="223">
        <v>0</v>
      </c>
      <c r="AL242" s="223">
        <v>0</v>
      </c>
      <c r="AM242" s="223">
        <v>10</v>
      </c>
      <c r="AN242" s="223">
        <v>0</v>
      </c>
      <c r="AO242" s="223">
        <v>0</v>
      </c>
      <c r="AP242" s="223">
        <v>0</v>
      </c>
      <c r="AQ242" s="223">
        <v>0</v>
      </c>
      <c r="AR242" s="223">
        <v>0</v>
      </c>
      <c r="AS242" s="223">
        <v>0</v>
      </c>
      <c r="AT242" s="223">
        <v>0</v>
      </c>
      <c r="AU242" s="358">
        <v>2</v>
      </c>
      <c r="AV242" s="223">
        <v>3</v>
      </c>
      <c r="AW242" s="223">
        <v>65535</v>
      </c>
    </row>
    <row r="243" ht="17.5" spans="1:49">
      <c r="A243" s="48">
        <f>A242</f>
        <v>608</v>
      </c>
      <c r="B243" s="40" t="s">
        <v>549</v>
      </c>
      <c r="C243" s="31" t="s">
        <v>550</v>
      </c>
      <c r="D243" s="41" t="s">
        <v>120</v>
      </c>
      <c r="E243" s="42" t="s">
        <v>552</v>
      </c>
      <c r="F243" s="42" t="s">
        <v>553</v>
      </c>
      <c r="G243" s="19"/>
      <c r="H243" s="195">
        <v>0</v>
      </c>
      <c r="I243" s="195">
        <f t="shared" ref="I243:I248" si="41">J243+K243*2+L243*4+1</f>
        <v>1</v>
      </c>
      <c r="J243" s="195">
        <v>0</v>
      </c>
      <c r="K243" s="195">
        <v>0</v>
      </c>
      <c r="L243" s="195">
        <v>0</v>
      </c>
      <c r="M243" s="195">
        <v>0</v>
      </c>
      <c r="N243" s="195">
        <v>0</v>
      </c>
      <c r="O243" s="195">
        <v>0</v>
      </c>
      <c r="P243" s="308">
        <f t="shared" si="40"/>
        <v>0</v>
      </c>
      <c r="Q243" s="234">
        <v>1</v>
      </c>
      <c r="R243" s="235">
        <v>0</v>
      </c>
      <c r="S243" s="235">
        <v>1</v>
      </c>
      <c r="T243" s="235">
        <v>50</v>
      </c>
      <c r="U243" s="235">
        <v>1</v>
      </c>
      <c r="V243" s="318">
        <v>50</v>
      </c>
      <c r="W243" s="223">
        <v>1</v>
      </c>
      <c r="X243" s="223">
        <v>50</v>
      </c>
      <c r="Y243" s="223">
        <v>0.9</v>
      </c>
      <c r="Z243" s="236">
        <v>100</v>
      </c>
      <c r="AA243" s="223">
        <v>105</v>
      </c>
      <c r="AB243" s="223">
        <v>100</v>
      </c>
      <c r="AC243" s="223">
        <v>103</v>
      </c>
      <c r="AD243" s="223">
        <v>107</v>
      </c>
      <c r="AE243" s="223">
        <v>97</v>
      </c>
      <c r="AF243" s="223">
        <v>93</v>
      </c>
      <c r="AG243" s="223">
        <v>20</v>
      </c>
      <c r="AH243" s="223">
        <v>5</v>
      </c>
      <c r="AI243" s="223">
        <v>44</v>
      </c>
      <c r="AJ243" s="223">
        <v>2000</v>
      </c>
      <c r="AK243" s="223">
        <v>0</v>
      </c>
      <c r="AL243" s="223">
        <v>0</v>
      </c>
      <c r="AM243" s="223">
        <v>10</v>
      </c>
      <c r="AN243" s="223">
        <v>0</v>
      </c>
      <c r="AO243" s="223">
        <v>0</v>
      </c>
      <c r="AP243" s="223">
        <v>0</v>
      </c>
      <c r="AQ243" s="223">
        <v>0</v>
      </c>
      <c r="AR243" s="223">
        <v>0</v>
      </c>
      <c r="AS243" s="223">
        <v>0</v>
      </c>
      <c r="AT243" s="223">
        <v>0</v>
      </c>
      <c r="AU243" s="358">
        <v>2</v>
      </c>
      <c r="AV243" s="223">
        <v>3</v>
      </c>
      <c r="AW243" s="223">
        <v>65535</v>
      </c>
    </row>
    <row r="244" ht="17.5" spans="1:49">
      <c r="A244" s="48">
        <f>A243</f>
        <v>608</v>
      </c>
      <c r="B244" s="40" t="s">
        <v>554</v>
      </c>
      <c r="C244" s="31" t="s">
        <v>555</v>
      </c>
      <c r="D244" s="41" t="s">
        <v>109</v>
      </c>
      <c r="E244" s="42" t="s">
        <v>556</v>
      </c>
      <c r="F244" s="42" t="s">
        <v>555</v>
      </c>
      <c r="G244" s="19"/>
      <c r="H244" s="195">
        <v>1</v>
      </c>
      <c r="I244" s="195">
        <f t="shared" si="41"/>
        <v>1</v>
      </c>
      <c r="J244" s="195">
        <v>0</v>
      </c>
      <c r="K244" s="195">
        <v>0</v>
      </c>
      <c r="L244" s="195">
        <v>0</v>
      </c>
      <c r="M244" s="195">
        <v>0</v>
      </c>
      <c r="N244" s="195">
        <v>0</v>
      </c>
      <c r="O244" s="195">
        <v>0</v>
      </c>
      <c r="P244" s="308">
        <f t="shared" si="40"/>
        <v>1</v>
      </c>
      <c r="Q244" s="234">
        <v>1</v>
      </c>
      <c r="R244" s="235">
        <v>0</v>
      </c>
      <c r="S244" s="235">
        <v>1</v>
      </c>
      <c r="T244" s="235">
        <v>50</v>
      </c>
      <c r="U244" s="235">
        <v>1</v>
      </c>
      <c r="V244" s="318">
        <v>50</v>
      </c>
      <c r="W244" s="223">
        <v>1</v>
      </c>
      <c r="X244" s="223">
        <v>50</v>
      </c>
      <c r="Y244" s="223">
        <v>0.95</v>
      </c>
      <c r="Z244" s="236">
        <v>100</v>
      </c>
      <c r="AA244" s="223">
        <v>105</v>
      </c>
      <c r="AB244" s="223">
        <v>100</v>
      </c>
      <c r="AC244" s="223">
        <v>105</v>
      </c>
      <c r="AD244" s="223">
        <v>110</v>
      </c>
      <c r="AE244" s="223">
        <v>95</v>
      </c>
      <c r="AF244" s="223">
        <v>90</v>
      </c>
      <c r="AG244" s="223">
        <v>0</v>
      </c>
      <c r="AH244" s="223">
        <v>0</v>
      </c>
      <c r="AI244" s="223">
        <v>43.6</v>
      </c>
      <c r="AJ244" s="223">
        <v>2000</v>
      </c>
      <c r="AK244" s="223">
        <v>0</v>
      </c>
      <c r="AL244" s="223">
        <v>0</v>
      </c>
      <c r="AM244" s="223">
        <v>10</v>
      </c>
      <c r="AN244" s="223">
        <v>0</v>
      </c>
      <c r="AO244" s="223">
        <v>0</v>
      </c>
      <c r="AP244" s="223">
        <v>0</v>
      </c>
      <c r="AQ244" s="223">
        <v>0</v>
      </c>
      <c r="AR244" s="223">
        <v>0</v>
      </c>
      <c r="AS244" s="223">
        <v>0</v>
      </c>
      <c r="AT244" s="223">
        <v>0</v>
      </c>
      <c r="AU244" s="358">
        <v>2</v>
      </c>
      <c r="AV244" s="223">
        <v>3</v>
      </c>
      <c r="AW244" s="223">
        <v>43.6</v>
      </c>
    </row>
    <row r="245" s="6" customFormat="1" ht="17.5" spans="1:17">
      <c r="A245" s="67"/>
      <c r="B245" s="63"/>
      <c r="C245" s="62"/>
      <c r="D245" s="64"/>
      <c r="E245" s="64" t="s">
        <v>557</v>
      </c>
      <c r="F245" s="65"/>
      <c r="G245" s="68"/>
      <c r="H245" s="206"/>
      <c r="I245" s="206"/>
      <c r="J245" s="206"/>
      <c r="K245" s="206"/>
      <c r="L245" s="88"/>
      <c r="M245" s="206"/>
      <c r="N245" s="206"/>
      <c r="O245" s="102"/>
      <c r="P245" s="102"/>
      <c r="Q245" s="62"/>
    </row>
    <row r="246" ht="17.5" spans="1:49">
      <c r="A246" s="48">
        <f>A243</f>
        <v>608</v>
      </c>
      <c r="B246" s="40" t="s">
        <v>558</v>
      </c>
      <c r="C246" s="31" t="s">
        <v>559</v>
      </c>
      <c r="D246" s="41" t="s">
        <v>109</v>
      </c>
      <c r="E246" s="42" t="s">
        <v>560</v>
      </c>
      <c r="F246" s="42" t="s">
        <v>559</v>
      </c>
      <c r="G246" s="19"/>
      <c r="H246" s="195">
        <v>0</v>
      </c>
      <c r="I246" s="195">
        <f t="shared" si="41"/>
        <v>1</v>
      </c>
      <c r="J246" s="195">
        <v>0</v>
      </c>
      <c r="K246" s="195">
        <v>0</v>
      </c>
      <c r="L246" s="195">
        <v>0</v>
      </c>
      <c r="M246" s="195">
        <v>0</v>
      </c>
      <c r="N246" s="195">
        <v>0</v>
      </c>
      <c r="O246" s="195">
        <v>0</v>
      </c>
      <c r="P246" s="308">
        <f>H246+J246*2+K246*4+L246*8+M246*256+N246*512+O246*1024</f>
        <v>0</v>
      </c>
      <c r="Q246" s="234">
        <v>1</v>
      </c>
      <c r="R246" s="234">
        <v>100</v>
      </c>
      <c r="S246" s="234">
        <v>1</v>
      </c>
      <c r="T246" s="234">
        <v>50</v>
      </c>
      <c r="U246" s="234">
        <v>1</v>
      </c>
      <c r="V246" s="318">
        <v>50</v>
      </c>
      <c r="W246" s="223">
        <v>1</v>
      </c>
      <c r="X246" s="223">
        <v>50</v>
      </c>
      <c r="Y246" s="223">
        <v>0.9</v>
      </c>
      <c r="Z246" s="234">
        <v>100</v>
      </c>
      <c r="AA246" s="223">
        <v>105</v>
      </c>
      <c r="AB246" s="223">
        <v>100</v>
      </c>
      <c r="AC246" s="223">
        <v>104</v>
      </c>
      <c r="AD246" s="223">
        <v>107</v>
      </c>
      <c r="AE246" s="223">
        <v>96</v>
      </c>
      <c r="AF246" s="223">
        <v>93</v>
      </c>
      <c r="AG246" s="223">
        <v>0</v>
      </c>
      <c r="AH246" s="223">
        <v>0</v>
      </c>
      <c r="AI246" s="223">
        <v>44</v>
      </c>
      <c r="AJ246" s="223">
        <v>0</v>
      </c>
      <c r="AK246" s="223">
        <v>0</v>
      </c>
      <c r="AL246" s="223">
        <v>0</v>
      </c>
      <c r="AM246" s="223">
        <v>10</v>
      </c>
      <c r="AN246" s="223">
        <v>0</v>
      </c>
      <c r="AO246" s="223">
        <v>0</v>
      </c>
      <c r="AP246" s="223">
        <v>0</v>
      </c>
      <c r="AQ246" s="223">
        <v>0</v>
      </c>
      <c r="AR246" s="223">
        <v>0</v>
      </c>
      <c r="AS246" s="223">
        <v>0</v>
      </c>
      <c r="AT246" s="223">
        <v>0</v>
      </c>
      <c r="AU246" s="223">
        <v>2</v>
      </c>
      <c r="AV246" s="223">
        <v>1</v>
      </c>
      <c r="AW246" s="223">
        <v>43.6</v>
      </c>
    </row>
    <row r="247" s="6" customFormat="1" ht="17.5" spans="1:17">
      <c r="A247" s="67"/>
      <c r="B247" s="63"/>
      <c r="C247" s="62"/>
      <c r="D247" s="64"/>
      <c r="E247" s="64" t="s">
        <v>557</v>
      </c>
      <c r="F247" s="65"/>
      <c r="G247" s="68"/>
      <c r="H247" s="206"/>
      <c r="I247" s="206"/>
      <c r="J247" s="206"/>
      <c r="K247" s="206"/>
      <c r="L247" s="88"/>
      <c r="M247" s="206"/>
      <c r="N247" s="206"/>
      <c r="O247" s="102"/>
      <c r="P247" s="102"/>
      <c r="Q247" s="62"/>
    </row>
    <row r="248" ht="17.5" spans="1:49">
      <c r="A248" s="31">
        <f>A246</f>
        <v>608</v>
      </c>
      <c r="B248" s="40" t="s">
        <v>563</v>
      </c>
      <c r="C248" s="31" t="s">
        <v>564</v>
      </c>
      <c r="D248" s="41" t="s">
        <v>109</v>
      </c>
      <c r="E248" s="42" t="s">
        <v>565</v>
      </c>
      <c r="F248" s="42" t="s">
        <v>564</v>
      </c>
      <c r="G248" s="19"/>
      <c r="H248" s="195">
        <v>0</v>
      </c>
      <c r="I248" s="195">
        <f t="shared" si="41"/>
        <v>1</v>
      </c>
      <c r="J248" s="195">
        <v>0</v>
      </c>
      <c r="K248" s="195">
        <v>0</v>
      </c>
      <c r="L248" s="195">
        <v>0</v>
      </c>
      <c r="M248" s="195">
        <v>0</v>
      </c>
      <c r="N248" s="195">
        <v>0</v>
      </c>
      <c r="O248" s="195">
        <v>0</v>
      </c>
      <c r="P248" s="308">
        <f>H248+J248*2+K248*4+L248*8+M248*256+N248*512+O248*1024</f>
        <v>0</v>
      </c>
      <c r="Q248" s="234">
        <v>1</v>
      </c>
      <c r="R248" s="234">
        <v>100</v>
      </c>
      <c r="S248" s="234">
        <v>1</v>
      </c>
      <c r="T248" s="234">
        <v>50</v>
      </c>
      <c r="U248" s="234">
        <v>1</v>
      </c>
      <c r="V248" s="318">
        <v>50</v>
      </c>
      <c r="W248" s="223">
        <v>1</v>
      </c>
      <c r="X248" s="223">
        <v>50</v>
      </c>
      <c r="Y248" s="223">
        <v>0.9</v>
      </c>
      <c r="Z248" s="234">
        <v>100</v>
      </c>
      <c r="AA248" s="223">
        <v>105</v>
      </c>
      <c r="AB248" s="223">
        <v>100</v>
      </c>
      <c r="AC248" s="223">
        <v>104</v>
      </c>
      <c r="AD248" s="223">
        <v>107</v>
      </c>
      <c r="AE248" s="223">
        <v>96</v>
      </c>
      <c r="AF248" s="223">
        <v>93</v>
      </c>
      <c r="AG248" s="223">
        <v>0</v>
      </c>
      <c r="AH248" s="223">
        <v>0</v>
      </c>
      <c r="AI248" s="223">
        <v>44</v>
      </c>
      <c r="AJ248" s="223">
        <v>0</v>
      </c>
      <c r="AK248" s="223">
        <v>0</v>
      </c>
      <c r="AL248" s="223">
        <v>0</v>
      </c>
      <c r="AM248" s="223">
        <v>10</v>
      </c>
      <c r="AN248" s="223">
        <v>0</v>
      </c>
      <c r="AO248" s="223">
        <v>0</v>
      </c>
      <c r="AP248" s="223">
        <v>0</v>
      </c>
      <c r="AQ248" s="223">
        <v>0</v>
      </c>
      <c r="AR248" s="223">
        <v>0</v>
      </c>
      <c r="AS248" s="223">
        <v>0</v>
      </c>
      <c r="AT248" s="223">
        <v>0</v>
      </c>
      <c r="AU248" s="223">
        <v>2</v>
      </c>
      <c r="AV248" s="223">
        <v>1</v>
      </c>
      <c r="AW248" s="223">
        <v>43.6</v>
      </c>
    </row>
    <row r="249" spans="7:49">
      <c r="G249" s="19"/>
      <c r="Q249" s="351"/>
      <c r="R249" s="19"/>
      <c r="S249" s="19"/>
      <c r="T249" s="352"/>
      <c r="U249" s="19"/>
      <c r="V249" s="352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356"/>
      <c r="AV249" s="19"/>
      <c r="AW249" s="19"/>
    </row>
    <row r="250" spans="7:49">
      <c r="G250" s="19"/>
      <c r="Q250" s="351"/>
      <c r="R250" s="19"/>
      <c r="S250" s="19"/>
      <c r="T250" s="352"/>
      <c r="U250" s="19"/>
      <c r="V250" s="352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356"/>
      <c r="AV250" s="19"/>
      <c r="AW250" s="19"/>
    </row>
    <row r="251" spans="7:49">
      <c r="G251" s="19"/>
      <c r="Q251" s="351"/>
      <c r="R251" s="19"/>
      <c r="S251" s="19"/>
      <c r="T251" s="352"/>
      <c r="U251" s="19"/>
      <c r="V251" s="352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356"/>
      <c r="AV251" s="19"/>
      <c r="AW251" s="19"/>
    </row>
    <row r="252" spans="7:49">
      <c r="G252" s="19"/>
      <c r="Q252" s="351"/>
      <c r="R252" s="19"/>
      <c r="S252" s="19"/>
      <c r="T252" s="352"/>
      <c r="U252" s="19"/>
      <c r="V252" s="352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356"/>
      <c r="AV252" s="19"/>
      <c r="AW252" s="19"/>
    </row>
    <row r="253" spans="7:49">
      <c r="G253" s="19"/>
      <c r="Q253" s="351"/>
      <c r="R253" s="19"/>
      <c r="S253" s="19"/>
      <c r="T253" s="352"/>
      <c r="U253" s="19"/>
      <c r="V253" s="352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356"/>
      <c r="AV253" s="19"/>
      <c r="AW253" s="19"/>
    </row>
    <row r="254" spans="7:49">
      <c r="G254" s="19"/>
      <c r="Q254" s="351"/>
      <c r="R254" s="19"/>
      <c r="S254" s="19"/>
      <c r="T254" s="352"/>
      <c r="U254" s="19"/>
      <c r="V254" s="352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356"/>
      <c r="AV254" s="19"/>
      <c r="AW254" s="19"/>
    </row>
    <row r="255" spans="7:49">
      <c r="G255" s="19"/>
      <c r="Q255" s="351"/>
      <c r="R255" s="19"/>
      <c r="S255" s="19"/>
      <c r="T255" s="352"/>
      <c r="U255" s="19"/>
      <c r="V255" s="352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356"/>
      <c r="AV255" s="19"/>
      <c r="AW255" s="19"/>
    </row>
    <row r="256" spans="7:49">
      <c r="G256" s="19"/>
      <c r="Q256" s="351"/>
      <c r="R256" s="19"/>
      <c r="S256" s="19"/>
      <c r="T256" s="352"/>
      <c r="U256" s="19"/>
      <c r="V256" s="352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356"/>
      <c r="AV256" s="19"/>
      <c r="AW256" s="19"/>
    </row>
    <row r="257" spans="7:49">
      <c r="G257" s="19"/>
      <c r="Q257" s="351"/>
      <c r="R257" s="19"/>
      <c r="S257" s="19"/>
      <c r="T257" s="352"/>
      <c r="U257" s="19"/>
      <c r="V257" s="352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356"/>
      <c r="AV257" s="19"/>
      <c r="AW257" s="19"/>
    </row>
    <row r="258" spans="7:49">
      <c r="G258" s="19"/>
      <c r="Q258" s="351"/>
      <c r="R258" s="19"/>
      <c r="S258" s="19"/>
      <c r="T258" s="352"/>
      <c r="U258" s="19"/>
      <c r="V258" s="352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356"/>
      <c r="AV258" s="19"/>
      <c r="AW258" s="19"/>
    </row>
    <row r="259" spans="7:49">
      <c r="G259" s="19"/>
      <c r="Q259" s="351"/>
      <c r="R259" s="19"/>
      <c r="S259" s="19"/>
      <c r="T259" s="352"/>
      <c r="U259" s="19"/>
      <c r="V259" s="352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356"/>
      <c r="AV259" s="19"/>
      <c r="AW259" s="19"/>
    </row>
    <row r="260" spans="7:49">
      <c r="G260" s="19"/>
      <c r="Q260" s="351"/>
      <c r="R260" s="19"/>
      <c r="S260" s="19"/>
      <c r="T260" s="352"/>
      <c r="U260" s="19"/>
      <c r="V260" s="352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356"/>
      <c r="AV260" s="19"/>
      <c r="AW260" s="19"/>
    </row>
    <row r="261" spans="7:49">
      <c r="G261" s="19"/>
      <c r="Q261" s="351"/>
      <c r="R261" s="19"/>
      <c r="S261" s="19"/>
      <c r="T261" s="352"/>
      <c r="U261" s="19"/>
      <c r="V261" s="352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356"/>
      <c r="AV261" s="19"/>
      <c r="AW261" s="19"/>
    </row>
    <row r="262" spans="7:49">
      <c r="G262" s="19"/>
      <c r="Q262" s="351"/>
      <c r="R262" s="19"/>
      <c r="S262" s="19"/>
      <c r="T262" s="352"/>
      <c r="U262" s="19"/>
      <c r="V262" s="352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356"/>
      <c r="AV262" s="19"/>
      <c r="AW262" s="19"/>
    </row>
    <row r="263" spans="7:49">
      <c r="G263" s="19"/>
      <c r="Q263" s="351"/>
      <c r="R263" s="19"/>
      <c r="S263" s="19"/>
      <c r="T263" s="352"/>
      <c r="U263" s="19"/>
      <c r="V263" s="352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356"/>
      <c r="AV263" s="19"/>
      <c r="AW263" s="19"/>
    </row>
    <row r="264" spans="7:49">
      <c r="G264" s="19"/>
      <c r="Q264" s="351"/>
      <c r="R264" s="19"/>
      <c r="S264" s="19"/>
      <c r="T264" s="352"/>
      <c r="U264" s="19"/>
      <c r="V264" s="352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356"/>
      <c r="AV264" s="19"/>
      <c r="AW264" s="19"/>
    </row>
    <row r="265" spans="7:49">
      <c r="G265" s="19"/>
      <c r="Q265" s="351"/>
      <c r="R265" s="19"/>
      <c r="S265" s="19"/>
      <c r="T265" s="352"/>
      <c r="U265" s="19"/>
      <c r="V265" s="352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356"/>
      <c r="AV265" s="19"/>
      <c r="AW265" s="19"/>
    </row>
    <row r="266" spans="7:49">
      <c r="G266" s="19"/>
      <c r="Q266" s="351"/>
      <c r="R266" s="19"/>
      <c r="S266" s="19"/>
      <c r="T266" s="352"/>
      <c r="U266" s="19"/>
      <c r="V266" s="352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356"/>
      <c r="AV266" s="19"/>
      <c r="AW266" s="19"/>
    </row>
    <row r="267" spans="7:49">
      <c r="G267" s="19"/>
      <c r="Q267" s="351"/>
      <c r="R267" s="19"/>
      <c r="S267" s="19"/>
      <c r="T267" s="352"/>
      <c r="U267" s="19"/>
      <c r="V267" s="352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356"/>
      <c r="AV267" s="19"/>
      <c r="AW267" s="19"/>
    </row>
    <row r="268" spans="7:49">
      <c r="G268" s="19"/>
      <c r="Q268" s="351"/>
      <c r="R268" s="19"/>
      <c r="S268" s="19"/>
      <c r="T268" s="352"/>
      <c r="U268" s="19"/>
      <c r="V268" s="352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356"/>
      <c r="AV268" s="19"/>
      <c r="AW268" s="19"/>
    </row>
    <row r="269" spans="7:49">
      <c r="G269" s="19"/>
      <c r="Q269" s="351"/>
      <c r="R269" s="19"/>
      <c r="S269" s="19"/>
      <c r="T269" s="352"/>
      <c r="U269" s="19"/>
      <c r="V269" s="352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356"/>
      <c r="AV269" s="19"/>
      <c r="AW269" s="19"/>
    </row>
    <row r="270" spans="7:49">
      <c r="G270" s="19"/>
      <c r="Q270" s="351"/>
      <c r="R270" s="19"/>
      <c r="S270" s="19"/>
      <c r="T270" s="352"/>
      <c r="U270" s="19"/>
      <c r="V270" s="352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356"/>
      <c r="AV270" s="19"/>
      <c r="AW270" s="19"/>
    </row>
    <row r="271" spans="7:49">
      <c r="G271" s="19"/>
      <c r="Q271" s="351"/>
      <c r="R271" s="19"/>
      <c r="S271" s="19"/>
      <c r="T271" s="352"/>
      <c r="U271" s="19"/>
      <c r="V271" s="352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356"/>
      <c r="AV271" s="19"/>
      <c r="AW271" s="19"/>
    </row>
    <row r="272" spans="7:49">
      <c r="G272" s="19"/>
      <c r="Q272" s="351"/>
      <c r="R272" s="19"/>
      <c r="S272" s="19"/>
      <c r="T272" s="352"/>
      <c r="U272" s="19"/>
      <c r="V272" s="352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356"/>
      <c r="AV272" s="19"/>
      <c r="AW272" s="19"/>
    </row>
    <row r="273" spans="7:49">
      <c r="G273" s="19"/>
      <c r="Q273" s="351"/>
      <c r="R273" s="19"/>
      <c r="S273" s="19"/>
      <c r="T273" s="352"/>
      <c r="U273" s="19"/>
      <c r="V273" s="352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356"/>
      <c r="AV273" s="19"/>
      <c r="AW273" s="19"/>
    </row>
  </sheetData>
  <autoFilter ref="A1:AU248">
    <extLst/>
  </autoFilter>
  <pageMargins left="0.75" right="0.75" top="1" bottom="1" header="0.5" footer="0.5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B248"/>
  <sheetViews>
    <sheetView zoomScale="70" zoomScaleNormal="70" topLeftCell="AG1" workbookViewId="0">
      <pane ySplit="4" topLeftCell="A188" activePane="bottomLeft" state="frozen"/>
      <selection/>
      <selection pane="bottomLeft" activeCell="AI200" sqref="AI200"/>
    </sheetView>
  </sheetViews>
  <sheetFormatPr defaultColWidth="9" defaultRowHeight="15"/>
  <cols>
    <col min="1" max="1" width="15" style="21" customWidth="1"/>
    <col min="2" max="2" width="7.5" style="21" customWidth="1"/>
    <col min="3" max="4" width="15" style="21" customWidth="1"/>
    <col min="5" max="6" width="15.7" style="218" customWidth="1"/>
    <col min="7" max="7" width="14.2" style="16" customWidth="1"/>
    <col min="8" max="8" width="11.3" style="23" customWidth="1"/>
    <col min="9" max="9" width="10.2" style="23" customWidth="1"/>
    <col min="10" max="13" width="4.6" style="23" customWidth="1"/>
    <col min="14" max="14" width="4.6" style="24" customWidth="1"/>
    <col min="15" max="19" width="4.6" style="23" customWidth="1"/>
    <col min="20" max="20" width="9.9" style="219" customWidth="1"/>
    <col min="21" max="21" width="6.6" style="26" customWidth="1"/>
    <col min="22" max="22" width="8.1" style="26" customWidth="1"/>
    <col min="23" max="23" width="6.7" style="26" customWidth="1"/>
    <col min="24" max="24" width="7.2" style="26" customWidth="1"/>
    <col min="25" max="25" width="6.9" style="26" customWidth="1"/>
    <col min="26" max="26" width="7.1" style="26" customWidth="1"/>
    <col min="27" max="27" width="6.9" style="26" customWidth="1"/>
    <col min="28" max="28" width="7.6" style="26" customWidth="1"/>
    <col min="29" max="29" width="8.2" style="26" customWidth="1"/>
    <col min="30" max="30" width="8.1" style="26" customWidth="1"/>
    <col min="31" max="31" width="8.2" style="26" customWidth="1"/>
    <col min="32" max="32" width="8.5" style="220" customWidth="1"/>
    <col min="33" max="33" width="8.1" style="26" customWidth="1"/>
    <col min="34" max="35" width="8" style="26" customWidth="1"/>
    <col min="36" max="36" width="8.2" style="16" customWidth="1"/>
    <col min="37" max="37" width="8.1" style="26" customWidth="1"/>
    <col min="38" max="38" width="7.7" style="26" customWidth="1"/>
    <col min="39" max="39" width="7.6" style="221" customWidth="1"/>
    <col min="40" max="40" width="7.5" style="221" customWidth="1"/>
    <col min="41" max="41" width="7.6" style="221" customWidth="1"/>
    <col min="42" max="42" width="7.2" style="26" customWidth="1"/>
    <col min="43" max="43" width="7.5" style="26" customWidth="1"/>
    <col min="44" max="44" width="6.6" style="220" customWidth="1"/>
    <col min="45" max="45" width="7.6" style="26" customWidth="1"/>
    <col min="46" max="47" width="7.5" style="26" customWidth="1"/>
    <col min="48" max="16384" width="9" style="26"/>
  </cols>
  <sheetData>
    <row r="1" s="1" customFormat="1" ht="140.4" customHeight="1" spans="1:51">
      <c r="A1" s="27" t="s">
        <v>66</v>
      </c>
      <c r="B1" s="27" t="s">
        <v>67</v>
      </c>
      <c r="C1" s="27" t="s">
        <v>68</v>
      </c>
      <c r="D1" s="27" t="s">
        <v>69</v>
      </c>
      <c r="E1" s="28" t="s">
        <v>70</v>
      </c>
      <c r="F1" s="28" t="s">
        <v>71</v>
      </c>
      <c r="G1" s="29" t="s">
        <v>72</v>
      </c>
      <c r="H1" s="30" t="s">
        <v>1290</v>
      </c>
      <c r="I1" s="30" t="s">
        <v>1291</v>
      </c>
      <c r="J1" s="30" t="s">
        <v>1292</v>
      </c>
      <c r="K1" s="30" t="s">
        <v>1293</v>
      </c>
      <c r="L1" s="30" t="s">
        <v>1294</v>
      </c>
      <c r="M1" s="30" t="s">
        <v>1295</v>
      </c>
      <c r="N1" s="81" t="s">
        <v>1296</v>
      </c>
      <c r="O1" s="30" t="s">
        <v>1297</v>
      </c>
      <c r="P1" s="30" t="s">
        <v>1298</v>
      </c>
      <c r="Q1" s="30" t="s">
        <v>1299</v>
      </c>
      <c r="R1" s="30" t="s">
        <v>1300</v>
      </c>
      <c r="S1" s="30" t="s">
        <v>1301</v>
      </c>
      <c r="T1" s="227" t="s">
        <v>1302</v>
      </c>
      <c r="U1" s="228" t="s">
        <v>1303</v>
      </c>
      <c r="V1" s="228" t="s">
        <v>1304</v>
      </c>
      <c r="W1" s="228" t="s">
        <v>1305</v>
      </c>
      <c r="X1" s="228" t="s">
        <v>1306</v>
      </c>
      <c r="Y1" s="228" t="s">
        <v>1307</v>
      </c>
      <c r="Z1" s="228" t="s">
        <v>1308</v>
      </c>
      <c r="AA1" s="228" t="s">
        <v>1309</v>
      </c>
      <c r="AB1" s="228" t="s">
        <v>1310</v>
      </c>
      <c r="AC1" s="228" t="s">
        <v>1311</v>
      </c>
      <c r="AD1" s="228" t="s">
        <v>1312</v>
      </c>
      <c r="AE1" s="228" t="s">
        <v>1313</v>
      </c>
      <c r="AF1" s="240" t="s">
        <v>1314</v>
      </c>
      <c r="AG1" s="228" t="s">
        <v>1315</v>
      </c>
      <c r="AH1" s="228" t="s">
        <v>1316</v>
      </c>
      <c r="AI1" s="228" t="s">
        <v>1317</v>
      </c>
      <c r="AJ1" s="228" t="s">
        <v>1318</v>
      </c>
      <c r="AK1" s="228" t="s">
        <v>1319</v>
      </c>
      <c r="AL1" s="228" t="s">
        <v>1320</v>
      </c>
      <c r="AM1" s="229" t="s">
        <v>1321</v>
      </c>
      <c r="AN1" s="229" t="s">
        <v>1322</v>
      </c>
      <c r="AO1" s="229" t="s">
        <v>1323</v>
      </c>
      <c r="AP1" s="228" t="s">
        <v>1324</v>
      </c>
      <c r="AQ1" s="228" t="s">
        <v>1325</v>
      </c>
      <c r="AR1" s="240" t="s">
        <v>1326</v>
      </c>
      <c r="AS1" s="228" t="s">
        <v>1327</v>
      </c>
      <c r="AT1" s="228" t="s">
        <v>1328</v>
      </c>
      <c r="AU1" s="228" t="s">
        <v>1329</v>
      </c>
      <c r="AV1" s="228" t="s">
        <v>1330</v>
      </c>
      <c r="AW1" s="228" t="s">
        <v>1331</v>
      </c>
      <c r="AX1" s="228" t="s">
        <v>1332</v>
      </c>
      <c r="AY1" s="228" t="s">
        <v>1333</v>
      </c>
    </row>
    <row r="2" s="1" customFormat="1" ht="57" customHeight="1" spans="1:51">
      <c r="A2" s="27"/>
      <c r="B2" s="27"/>
      <c r="C2" s="27"/>
      <c r="D2" s="27"/>
      <c r="E2" s="31"/>
      <c r="F2" s="31"/>
      <c r="G2" s="33"/>
      <c r="H2" s="30"/>
      <c r="I2" s="30"/>
      <c r="J2" s="30"/>
      <c r="K2" s="30"/>
      <c r="L2" s="30"/>
      <c r="M2" s="30"/>
      <c r="N2" s="81"/>
      <c r="O2" s="30"/>
      <c r="P2" s="30"/>
      <c r="Q2" s="30"/>
      <c r="R2" s="30"/>
      <c r="S2" s="30"/>
      <c r="T2" s="229" t="s">
        <v>1334</v>
      </c>
      <c r="U2" s="230" t="s">
        <v>1335</v>
      </c>
      <c r="V2" s="230" t="s">
        <v>1336</v>
      </c>
      <c r="W2" s="230" t="s">
        <v>1337</v>
      </c>
      <c r="X2" s="230" t="s">
        <v>1338</v>
      </c>
      <c r="Y2" s="230" t="s">
        <v>1339</v>
      </c>
      <c r="Z2" s="230" t="s">
        <v>1340</v>
      </c>
      <c r="AA2" s="230" t="s">
        <v>1341</v>
      </c>
      <c r="AB2" s="230" t="s">
        <v>1342</v>
      </c>
      <c r="AC2" s="230" t="s">
        <v>1343</v>
      </c>
      <c r="AD2" s="230" t="s">
        <v>1344</v>
      </c>
      <c r="AE2" s="230" t="s">
        <v>1345</v>
      </c>
      <c r="AF2" s="241" t="s">
        <v>1346</v>
      </c>
      <c r="AG2" s="230" t="s">
        <v>1347</v>
      </c>
      <c r="AH2" s="230" t="s">
        <v>1348</v>
      </c>
      <c r="AI2" s="230" t="s">
        <v>1349</v>
      </c>
      <c r="AJ2" s="230" t="s">
        <v>1350</v>
      </c>
      <c r="AK2" s="230" t="s">
        <v>1351</v>
      </c>
      <c r="AL2" s="230" t="s">
        <v>1352</v>
      </c>
      <c r="AM2" s="245" t="s">
        <v>1353</v>
      </c>
      <c r="AN2" s="245" t="s">
        <v>1354</v>
      </c>
      <c r="AO2" s="245" t="s">
        <v>1355</v>
      </c>
      <c r="AP2" s="230" t="s">
        <v>1356</v>
      </c>
      <c r="AQ2" s="230" t="s">
        <v>1357</v>
      </c>
      <c r="AR2" s="241" t="s">
        <v>1358</v>
      </c>
      <c r="AS2" s="230" t="s">
        <v>1359</v>
      </c>
      <c r="AT2" s="230" t="s">
        <v>1360</v>
      </c>
      <c r="AU2" s="230" t="s">
        <v>1361</v>
      </c>
      <c r="AV2" s="230" t="s">
        <v>1362</v>
      </c>
      <c r="AW2" s="230" t="s">
        <v>1363</v>
      </c>
      <c r="AX2" s="230" t="s">
        <v>1364</v>
      </c>
      <c r="AY2" s="230" t="s">
        <v>1365</v>
      </c>
    </row>
    <row r="3" s="1" customFormat="1" customHeight="1" spans="1:51">
      <c r="A3" s="27"/>
      <c r="B3" s="27"/>
      <c r="C3" s="27"/>
      <c r="D3" s="27"/>
      <c r="E3" s="31"/>
      <c r="F3" s="31"/>
      <c r="G3" s="33" t="s">
        <v>97</v>
      </c>
      <c r="H3" s="30"/>
      <c r="I3" s="30"/>
      <c r="J3" s="30"/>
      <c r="K3" s="30"/>
      <c r="L3" s="30"/>
      <c r="M3" s="30"/>
      <c r="N3" s="81"/>
      <c r="O3" s="30"/>
      <c r="P3" s="30"/>
      <c r="Q3" s="30"/>
      <c r="R3" s="30"/>
      <c r="S3" s="30"/>
      <c r="T3" s="93"/>
      <c r="U3" s="231">
        <v>1</v>
      </c>
      <c r="V3" s="231">
        <v>1</v>
      </c>
      <c r="W3" s="231">
        <v>1</v>
      </c>
      <c r="X3" s="231">
        <v>1</v>
      </c>
      <c r="Y3" s="231">
        <v>1</v>
      </c>
      <c r="Z3" s="231">
        <v>1</v>
      </c>
      <c r="AA3" s="231">
        <v>1</v>
      </c>
      <c r="AB3" s="231">
        <v>1</v>
      </c>
      <c r="AC3" s="231">
        <v>1</v>
      </c>
      <c r="AD3" s="231">
        <v>0.1</v>
      </c>
      <c r="AE3" s="231">
        <v>1</v>
      </c>
      <c r="AF3" s="242">
        <v>1</v>
      </c>
      <c r="AG3" s="231">
        <v>1</v>
      </c>
      <c r="AH3" s="231">
        <v>1</v>
      </c>
      <c r="AI3" s="246">
        <v>10</v>
      </c>
      <c r="AJ3" s="231">
        <v>1</v>
      </c>
      <c r="AK3" s="246">
        <v>10</v>
      </c>
      <c r="AL3" s="231">
        <v>1</v>
      </c>
      <c r="AM3" s="246">
        <v>10</v>
      </c>
      <c r="AN3" s="231">
        <v>1</v>
      </c>
      <c r="AO3" s="246">
        <v>10</v>
      </c>
      <c r="AP3" s="231">
        <v>0.1</v>
      </c>
      <c r="AQ3" s="231">
        <v>1</v>
      </c>
      <c r="AR3" s="242">
        <v>1</v>
      </c>
      <c r="AS3" s="231">
        <v>1</v>
      </c>
      <c r="AT3" s="231">
        <v>1</v>
      </c>
      <c r="AU3" s="231">
        <v>1</v>
      </c>
      <c r="AV3" s="231">
        <v>1</v>
      </c>
      <c r="AW3" s="231">
        <v>1</v>
      </c>
      <c r="AX3" s="231">
        <v>1</v>
      </c>
      <c r="AY3" s="231">
        <v>1</v>
      </c>
    </row>
    <row r="4" ht="30" spans="1:51">
      <c r="A4" s="27">
        <f>启动参数!A4</f>
        <v>608</v>
      </c>
      <c r="B4" s="27"/>
      <c r="C4" s="27"/>
      <c r="D4" s="27"/>
      <c r="E4" s="31" t="s">
        <v>98</v>
      </c>
      <c r="F4" s="31" t="s">
        <v>98</v>
      </c>
      <c r="G4" s="33" t="s">
        <v>99</v>
      </c>
      <c r="H4" s="191"/>
      <c r="I4" s="191"/>
      <c r="J4" s="191"/>
      <c r="K4" s="191"/>
      <c r="L4" s="191"/>
      <c r="M4" s="191"/>
      <c r="N4" s="25"/>
      <c r="O4" s="191"/>
      <c r="P4" s="191"/>
      <c r="Q4" s="191"/>
      <c r="R4" s="191"/>
      <c r="S4" s="191"/>
      <c r="T4" s="221"/>
      <c r="U4" s="231" t="s">
        <v>986</v>
      </c>
      <c r="V4" s="231" t="s">
        <v>986</v>
      </c>
      <c r="W4" s="231" t="s">
        <v>609</v>
      </c>
      <c r="X4" s="231" t="s">
        <v>986</v>
      </c>
      <c r="Y4" s="231" t="s">
        <v>609</v>
      </c>
      <c r="Z4" s="231" t="s">
        <v>986</v>
      </c>
      <c r="AA4" s="231" t="s">
        <v>609</v>
      </c>
      <c r="AB4" s="231" t="s">
        <v>986</v>
      </c>
      <c r="AC4" s="231" t="s">
        <v>609</v>
      </c>
      <c r="AD4" s="231" t="s">
        <v>1366</v>
      </c>
      <c r="AE4" s="231" t="s">
        <v>609</v>
      </c>
      <c r="AF4" s="242" t="s">
        <v>101</v>
      </c>
      <c r="AG4" s="231" t="s">
        <v>986</v>
      </c>
      <c r="AH4" s="231" t="s">
        <v>986</v>
      </c>
      <c r="AI4" s="231" t="s">
        <v>609</v>
      </c>
      <c r="AJ4" s="231" t="s">
        <v>986</v>
      </c>
      <c r="AK4" s="231" t="s">
        <v>609</v>
      </c>
      <c r="AL4" s="231" t="s">
        <v>986</v>
      </c>
      <c r="AM4" s="231" t="s">
        <v>609</v>
      </c>
      <c r="AN4" s="231" t="s">
        <v>986</v>
      </c>
      <c r="AO4" s="231" t="s">
        <v>609</v>
      </c>
      <c r="AP4" s="231" t="s">
        <v>1366</v>
      </c>
      <c r="AQ4" s="231" t="s">
        <v>609</v>
      </c>
      <c r="AR4" s="242" t="s">
        <v>101</v>
      </c>
      <c r="AS4" s="231" t="s">
        <v>986</v>
      </c>
      <c r="AT4" s="231" t="s">
        <v>986</v>
      </c>
      <c r="AU4" s="231" t="s">
        <v>986</v>
      </c>
      <c r="AV4" s="231" t="s">
        <v>986</v>
      </c>
      <c r="AW4" s="231" t="s">
        <v>986</v>
      </c>
      <c r="AX4" s="231" t="s">
        <v>986</v>
      </c>
      <c r="AY4" s="231" t="s">
        <v>986</v>
      </c>
    </row>
    <row r="5" s="2" customFormat="1" ht="15.6" customHeight="1" spans="1:51">
      <c r="A5" s="34"/>
      <c r="B5" s="35"/>
      <c r="C5" s="34"/>
      <c r="D5" s="36"/>
      <c r="E5" s="37"/>
      <c r="F5" s="37"/>
      <c r="G5" s="222"/>
      <c r="H5" s="49">
        <v>1</v>
      </c>
      <c r="I5" s="49">
        <v>1</v>
      </c>
      <c r="J5" s="49"/>
      <c r="K5" s="49"/>
      <c r="L5" s="49"/>
      <c r="M5" s="49"/>
      <c r="N5" s="25">
        <v>0</v>
      </c>
      <c r="O5" s="49"/>
      <c r="P5" s="49"/>
      <c r="Q5" s="49"/>
      <c r="R5" s="49"/>
      <c r="S5" s="49"/>
      <c r="T5" s="148">
        <f t="shared" ref="T5:T10" si="0">H5+I5*2+J5*4+K5*8+L5*16+M5*32+N5*64+P5*256+Q5*512+R5*1024+S5*2048</f>
        <v>3</v>
      </c>
      <c r="U5" s="232">
        <v>80</v>
      </c>
      <c r="V5" s="233">
        <v>15</v>
      </c>
      <c r="W5" s="232">
        <v>150</v>
      </c>
      <c r="X5" s="232">
        <v>25</v>
      </c>
      <c r="Y5" s="232">
        <v>500</v>
      </c>
      <c r="Z5" s="233">
        <v>50</v>
      </c>
      <c r="AA5" s="222">
        <v>1500</v>
      </c>
      <c r="AB5" s="222">
        <v>80</v>
      </c>
      <c r="AC5" s="222" t="s">
        <v>1367</v>
      </c>
      <c r="AD5" s="222"/>
      <c r="AE5" s="222"/>
      <c r="AF5" s="243" t="s">
        <v>1368</v>
      </c>
      <c r="AG5" s="222">
        <v>115</v>
      </c>
      <c r="AH5" s="222">
        <v>125</v>
      </c>
      <c r="AI5" s="222" t="s">
        <v>1369</v>
      </c>
      <c r="AJ5" s="222">
        <v>120</v>
      </c>
      <c r="AK5" s="222" t="s">
        <v>1370</v>
      </c>
      <c r="AL5" s="222">
        <v>115</v>
      </c>
      <c r="AM5" s="247" t="s">
        <v>1367</v>
      </c>
      <c r="AN5" s="247">
        <v>115</v>
      </c>
      <c r="AO5" s="247" t="s">
        <v>1367</v>
      </c>
      <c r="AP5" s="222"/>
      <c r="AQ5" s="222"/>
      <c r="AR5" s="243"/>
      <c r="AS5" s="222"/>
      <c r="AT5" s="222"/>
      <c r="AU5" s="222">
        <v>80</v>
      </c>
      <c r="AV5" s="222">
        <v>80</v>
      </c>
      <c r="AW5" s="222">
        <v>115</v>
      </c>
      <c r="AX5" s="222"/>
      <c r="AY5" s="222">
        <v>100</v>
      </c>
    </row>
    <row r="6" s="5" customFormat="1" ht="15.6" customHeight="1" spans="1:51">
      <c r="A6" s="59">
        <f>A4</f>
        <v>608</v>
      </c>
      <c r="B6" s="58" t="s">
        <v>109</v>
      </c>
      <c r="C6" s="59" t="s">
        <v>110</v>
      </c>
      <c r="D6" s="60" t="s">
        <v>109</v>
      </c>
      <c r="E6" s="61" t="s">
        <v>111</v>
      </c>
      <c r="F6" s="61" t="s">
        <v>112</v>
      </c>
      <c r="G6" s="223"/>
      <c r="H6" s="119">
        <v>1</v>
      </c>
      <c r="I6" s="119">
        <v>1</v>
      </c>
      <c r="J6" s="119">
        <v>0</v>
      </c>
      <c r="K6" s="119">
        <v>0</v>
      </c>
      <c r="L6" s="119">
        <v>0</v>
      </c>
      <c r="M6" s="119">
        <v>0</v>
      </c>
      <c r="N6" s="25">
        <v>0</v>
      </c>
      <c r="O6" s="119">
        <f>P6+Q6*2+R6*4+S6*8</f>
        <v>0</v>
      </c>
      <c r="P6" s="119">
        <v>0</v>
      </c>
      <c r="Q6" s="119">
        <v>0</v>
      </c>
      <c r="R6" s="119">
        <v>0</v>
      </c>
      <c r="S6" s="119">
        <v>0</v>
      </c>
      <c r="T6" s="234">
        <f t="shared" si="0"/>
        <v>3</v>
      </c>
      <c r="U6" s="235">
        <v>80</v>
      </c>
      <c r="V6" s="236">
        <v>15</v>
      </c>
      <c r="W6" s="235">
        <v>220</v>
      </c>
      <c r="X6" s="235">
        <v>25</v>
      </c>
      <c r="Y6" s="235">
        <v>640</v>
      </c>
      <c r="Z6" s="236">
        <v>50</v>
      </c>
      <c r="AA6" s="223">
        <v>1640</v>
      </c>
      <c r="AB6" s="223">
        <v>80</v>
      </c>
      <c r="AC6" s="223">
        <v>60100</v>
      </c>
      <c r="AD6" s="223">
        <v>0</v>
      </c>
      <c r="AE6" s="223">
        <v>0</v>
      </c>
      <c r="AF6" s="243">
        <v>30000</v>
      </c>
      <c r="AG6" s="223">
        <v>115</v>
      </c>
      <c r="AH6" s="223">
        <v>125</v>
      </c>
      <c r="AI6" s="223">
        <v>160</v>
      </c>
      <c r="AJ6" s="223">
        <v>120</v>
      </c>
      <c r="AK6" s="223">
        <v>5100</v>
      </c>
      <c r="AL6" s="223">
        <v>115</v>
      </c>
      <c r="AM6" s="248">
        <v>60100</v>
      </c>
      <c r="AN6" s="248">
        <v>115</v>
      </c>
      <c r="AO6" s="248">
        <v>60100</v>
      </c>
      <c r="AP6" s="223">
        <v>0</v>
      </c>
      <c r="AQ6" s="223">
        <v>0</v>
      </c>
      <c r="AR6" s="243">
        <v>30000</v>
      </c>
      <c r="AS6" s="223">
        <v>50</v>
      </c>
      <c r="AT6" s="223">
        <v>120</v>
      </c>
      <c r="AU6" s="223">
        <v>80</v>
      </c>
      <c r="AV6" s="223">
        <v>80</v>
      </c>
      <c r="AW6" s="223">
        <v>115</v>
      </c>
      <c r="AX6" s="223">
        <v>115</v>
      </c>
      <c r="AY6" s="223">
        <v>100</v>
      </c>
    </row>
    <row r="7" s="2" customFormat="1" ht="15.6" customHeight="1" spans="1:51">
      <c r="A7" s="34"/>
      <c r="B7" s="35"/>
      <c r="C7" s="34"/>
      <c r="D7" s="36"/>
      <c r="E7" s="37"/>
      <c r="F7" s="37"/>
      <c r="G7" s="222"/>
      <c r="H7" s="222">
        <v>1</v>
      </c>
      <c r="I7" s="222">
        <v>1</v>
      </c>
      <c r="J7" s="222"/>
      <c r="K7" s="222">
        <v>1</v>
      </c>
      <c r="L7" s="222"/>
      <c r="M7" s="222">
        <v>1</v>
      </c>
      <c r="N7" s="226">
        <v>0</v>
      </c>
      <c r="O7" s="222"/>
      <c r="P7" s="222"/>
      <c r="Q7" s="222"/>
      <c r="R7" s="222"/>
      <c r="S7" s="222"/>
      <c r="T7" s="148">
        <f t="shared" si="0"/>
        <v>43</v>
      </c>
      <c r="U7" s="222">
        <v>90</v>
      </c>
      <c r="V7" s="222" t="s">
        <v>1371</v>
      </c>
      <c r="W7" s="222" t="s">
        <v>1372</v>
      </c>
      <c r="X7" s="222" t="s">
        <v>1373</v>
      </c>
      <c r="Y7" s="222" t="s">
        <v>1374</v>
      </c>
      <c r="Z7" s="222" t="s">
        <v>1375</v>
      </c>
      <c r="AA7" s="222" t="s">
        <v>1376</v>
      </c>
      <c r="AB7" s="222" t="s">
        <v>1377</v>
      </c>
      <c r="AC7" s="222" t="s">
        <v>1378</v>
      </c>
      <c r="AD7" s="222">
        <v>2</v>
      </c>
      <c r="AE7" s="222"/>
      <c r="AF7" s="243" t="s">
        <v>1368</v>
      </c>
      <c r="AG7" s="222">
        <v>110</v>
      </c>
      <c r="AH7" s="222">
        <v>125</v>
      </c>
      <c r="AI7" s="222" t="s">
        <v>1369</v>
      </c>
      <c r="AJ7" s="222">
        <v>120</v>
      </c>
      <c r="AK7" s="222" t="s">
        <v>1370</v>
      </c>
      <c r="AL7" s="222">
        <v>115</v>
      </c>
      <c r="AM7" s="247" t="s">
        <v>1367</v>
      </c>
      <c r="AN7" s="247">
        <v>110</v>
      </c>
      <c r="AO7" s="247" t="s">
        <v>1367</v>
      </c>
      <c r="AP7" s="222">
        <v>2</v>
      </c>
      <c r="AQ7" s="222"/>
      <c r="AR7" s="243"/>
      <c r="AS7" s="222"/>
      <c r="AT7" s="222"/>
      <c r="AU7" s="222">
        <v>91</v>
      </c>
      <c r="AV7" s="222">
        <v>100</v>
      </c>
      <c r="AW7" s="222">
        <v>109</v>
      </c>
      <c r="AX7" s="222">
        <v>100</v>
      </c>
      <c r="AY7" s="222">
        <v>100</v>
      </c>
    </row>
    <row r="8" s="5" customFormat="1" ht="15.6" customHeight="1" spans="1:51">
      <c r="A8" s="59">
        <f>A4</f>
        <v>608</v>
      </c>
      <c r="B8" s="58" t="s">
        <v>109</v>
      </c>
      <c r="C8" s="59" t="s">
        <v>110</v>
      </c>
      <c r="D8" s="60" t="s">
        <v>120</v>
      </c>
      <c r="E8" s="42" t="s">
        <v>121</v>
      </c>
      <c r="F8" s="44" t="s">
        <v>621</v>
      </c>
      <c r="G8" s="223"/>
      <c r="H8" s="119">
        <v>1</v>
      </c>
      <c r="I8" s="119">
        <v>1</v>
      </c>
      <c r="J8" s="119">
        <v>0</v>
      </c>
      <c r="K8" s="119">
        <v>1</v>
      </c>
      <c r="L8" s="119">
        <v>0</v>
      </c>
      <c r="M8" s="119">
        <v>1</v>
      </c>
      <c r="N8" s="25">
        <v>0</v>
      </c>
      <c r="O8" s="119">
        <f>P8+Q8*2+R8*4+S8*8</f>
        <v>0</v>
      </c>
      <c r="P8" s="119">
        <v>0</v>
      </c>
      <c r="Q8" s="119">
        <v>0</v>
      </c>
      <c r="R8" s="119">
        <v>0</v>
      </c>
      <c r="S8" s="119">
        <v>0</v>
      </c>
      <c r="T8" s="234">
        <f t="shared" si="0"/>
        <v>43</v>
      </c>
      <c r="U8" s="235">
        <v>90</v>
      </c>
      <c r="V8" s="236">
        <v>3</v>
      </c>
      <c r="W8" s="235">
        <v>330</v>
      </c>
      <c r="X8" s="235">
        <v>25</v>
      </c>
      <c r="Y8" s="235">
        <v>1450</v>
      </c>
      <c r="Z8" s="236">
        <v>50</v>
      </c>
      <c r="AA8" s="223">
        <v>2500</v>
      </c>
      <c r="AB8" s="223">
        <v>90</v>
      </c>
      <c r="AC8" s="223">
        <v>60100</v>
      </c>
      <c r="AD8" s="223">
        <v>2</v>
      </c>
      <c r="AE8" s="223">
        <v>0</v>
      </c>
      <c r="AF8" s="243">
        <v>30000</v>
      </c>
      <c r="AG8" s="223">
        <v>110</v>
      </c>
      <c r="AH8" s="223">
        <v>125</v>
      </c>
      <c r="AI8" s="223">
        <v>160</v>
      </c>
      <c r="AJ8" s="223">
        <v>120</v>
      </c>
      <c r="AK8" s="223">
        <v>5100</v>
      </c>
      <c r="AL8" s="223">
        <v>115</v>
      </c>
      <c r="AM8" s="248">
        <v>60100</v>
      </c>
      <c r="AN8" s="248">
        <v>110</v>
      </c>
      <c r="AO8" s="248">
        <v>60100</v>
      </c>
      <c r="AP8" s="223">
        <v>2</v>
      </c>
      <c r="AQ8" s="223">
        <v>0</v>
      </c>
      <c r="AR8" s="243">
        <v>30000</v>
      </c>
      <c r="AS8" s="223">
        <v>50</v>
      </c>
      <c r="AT8" s="223">
        <v>120</v>
      </c>
      <c r="AU8" s="223">
        <v>91</v>
      </c>
      <c r="AV8" s="223">
        <v>100</v>
      </c>
      <c r="AW8" s="223">
        <v>109</v>
      </c>
      <c r="AX8" s="223">
        <v>100</v>
      </c>
      <c r="AY8" s="223">
        <v>100</v>
      </c>
    </row>
    <row r="9" s="2" customFormat="1" ht="15.6" customHeight="1" spans="1:51">
      <c r="A9" s="34"/>
      <c r="B9" s="35"/>
      <c r="C9" s="34"/>
      <c r="D9" s="36"/>
      <c r="E9" s="37"/>
      <c r="F9" s="37"/>
      <c r="G9" s="222"/>
      <c r="H9" s="49">
        <v>0</v>
      </c>
      <c r="I9" s="49">
        <v>0</v>
      </c>
      <c r="J9" s="49"/>
      <c r="K9" s="49"/>
      <c r="L9" s="49"/>
      <c r="M9" s="49"/>
      <c r="N9" s="25">
        <v>0</v>
      </c>
      <c r="O9" s="49"/>
      <c r="P9" s="49"/>
      <c r="Q9" s="49"/>
      <c r="R9" s="49"/>
      <c r="S9" s="49"/>
      <c r="T9" s="148">
        <f t="shared" si="0"/>
        <v>0</v>
      </c>
      <c r="U9" s="232"/>
      <c r="V9" s="233"/>
      <c r="W9" s="232"/>
      <c r="X9" s="232"/>
      <c r="Y9" s="232"/>
      <c r="Z9" s="233"/>
      <c r="AA9" s="222"/>
      <c r="AB9" s="222"/>
      <c r="AC9" s="222"/>
      <c r="AD9" s="222"/>
      <c r="AE9" s="222"/>
      <c r="AF9" s="243"/>
      <c r="AG9" s="222"/>
      <c r="AH9" s="222"/>
      <c r="AI9" s="222"/>
      <c r="AJ9" s="222"/>
      <c r="AK9" s="222"/>
      <c r="AL9" s="222"/>
      <c r="AM9" s="247"/>
      <c r="AN9" s="247"/>
      <c r="AO9" s="247"/>
      <c r="AP9" s="222"/>
      <c r="AQ9" s="222"/>
      <c r="AR9" s="243"/>
      <c r="AS9" s="222"/>
      <c r="AT9" s="222"/>
      <c r="AU9" s="222"/>
      <c r="AV9" s="222"/>
      <c r="AW9" s="222"/>
      <c r="AX9" s="222"/>
      <c r="AY9" s="222">
        <v>100</v>
      </c>
    </row>
    <row r="10" customFormat="1" ht="15.6" customHeight="1" spans="1:51">
      <c r="A10" s="31">
        <f t="shared" ref="A10:A14" si="1">A4</f>
        <v>608</v>
      </c>
      <c r="B10" s="40" t="s">
        <v>109</v>
      </c>
      <c r="C10" s="31" t="s">
        <v>110</v>
      </c>
      <c r="D10" s="41" t="s">
        <v>126</v>
      </c>
      <c r="E10" s="42" t="s">
        <v>127</v>
      </c>
      <c r="F10" s="42" t="s">
        <v>128</v>
      </c>
      <c r="G10" s="223"/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5">
        <v>0</v>
      </c>
      <c r="O10" s="21">
        <f>P10+Q10*2+R10*4+S10*8</f>
        <v>0</v>
      </c>
      <c r="P10" s="21">
        <v>0</v>
      </c>
      <c r="Q10" s="21">
        <v>0</v>
      </c>
      <c r="R10" s="21">
        <v>0</v>
      </c>
      <c r="S10" s="21">
        <v>0</v>
      </c>
      <c r="T10" s="234">
        <f t="shared" si="0"/>
        <v>0</v>
      </c>
      <c r="U10" s="223">
        <v>85</v>
      </c>
      <c r="V10" s="223">
        <v>4</v>
      </c>
      <c r="W10" s="223">
        <v>400</v>
      </c>
      <c r="X10" s="223">
        <v>25</v>
      </c>
      <c r="Y10" s="223">
        <v>1000</v>
      </c>
      <c r="Z10" s="223">
        <v>50</v>
      </c>
      <c r="AA10" s="223">
        <v>1850</v>
      </c>
      <c r="AB10" s="223">
        <v>75</v>
      </c>
      <c r="AC10" s="223">
        <v>3000</v>
      </c>
      <c r="AD10" s="223">
        <v>0</v>
      </c>
      <c r="AE10" s="223">
        <v>0</v>
      </c>
      <c r="AF10" s="243">
        <v>30000</v>
      </c>
      <c r="AG10" s="223">
        <v>110</v>
      </c>
      <c r="AH10" s="223">
        <v>125</v>
      </c>
      <c r="AI10" s="223">
        <v>120</v>
      </c>
      <c r="AJ10" s="223">
        <v>120</v>
      </c>
      <c r="AK10" s="223">
        <v>5050</v>
      </c>
      <c r="AL10" s="223">
        <v>115</v>
      </c>
      <c r="AM10" s="248">
        <v>60050</v>
      </c>
      <c r="AN10" s="248">
        <v>110</v>
      </c>
      <c r="AO10" s="248">
        <v>60100</v>
      </c>
      <c r="AP10" s="223">
        <v>0</v>
      </c>
      <c r="AQ10" s="223">
        <v>0</v>
      </c>
      <c r="AR10" s="243">
        <v>30000</v>
      </c>
      <c r="AS10" s="223">
        <v>50</v>
      </c>
      <c r="AT10" s="223">
        <v>120</v>
      </c>
      <c r="AU10" s="223">
        <v>86</v>
      </c>
      <c r="AV10" s="223">
        <v>85</v>
      </c>
      <c r="AW10" s="223">
        <v>114</v>
      </c>
      <c r="AX10" s="223">
        <v>115</v>
      </c>
      <c r="AY10" s="223">
        <v>100</v>
      </c>
    </row>
    <row r="11" s="3" customFormat="1" ht="15.6" customHeight="1" spans="1:51">
      <c r="A11" s="45"/>
      <c r="B11" s="35"/>
      <c r="C11" s="34"/>
      <c r="D11" s="36"/>
      <c r="E11" s="37"/>
      <c r="F11" s="37"/>
      <c r="G11" s="222"/>
      <c r="H11" s="49"/>
      <c r="I11" s="49"/>
      <c r="J11" s="49"/>
      <c r="K11" s="49"/>
      <c r="L11" s="49"/>
      <c r="M11" s="49"/>
      <c r="N11" s="25">
        <v>0</v>
      </c>
      <c r="O11" s="49"/>
      <c r="P11" s="49"/>
      <c r="Q11" s="49"/>
      <c r="R11" s="49"/>
      <c r="S11" s="49"/>
      <c r="T11" s="148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43"/>
      <c r="AG11" s="222"/>
      <c r="AH11" s="222"/>
      <c r="AI11" s="222"/>
      <c r="AJ11" s="222"/>
      <c r="AK11" s="222"/>
      <c r="AL11" s="222"/>
      <c r="AM11" s="247"/>
      <c r="AN11" s="247"/>
      <c r="AO11" s="247"/>
      <c r="AP11" s="222"/>
      <c r="AQ11" s="222"/>
      <c r="AR11" s="243"/>
      <c r="AS11" s="222"/>
      <c r="AT11" s="222"/>
      <c r="AU11" s="222"/>
      <c r="AV11" s="222"/>
      <c r="AW11" s="222"/>
      <c r="AX11" s="222"/>
      <c r="AY11" s="222">
        <v>100</v>
      </c>
    </row>
    <row r="12" customFormat="1" ht="15.6" customHeight="1" spans="1:51">
      <c r="A12" s="48">
        <f t="shared" si="1"/>
        <v>608</v>
      </c>
      <c r="B12" s="40"/>
      <c r="C12" s="31" t="s">
        <v>110</v>
      </c>
      <c r="D12" s="41" t="s">
        <v>129</v>
      </c>
      <c r="E12" s="42" t="s">
        <v>130</v>
      </c>
      <c r="F12" s="42" t="s">
        <v>131</v>
      </c>
      <c r="G12" s="223"/>
      <c r="H12" s="21"/>
      <c r="I12" s="21"/>
      <c r="J12" s="21"/>
      <c r="K12" s="21"/>
      <c r="L12" s="21"/>
      <c r="M12" s="21"/>
      <c r="N12" s="25">
        <v>0</v>
      </c>
      <c r="O12" s="21"/>
      <c r="P12" s="21"/>
      <c r="Q12" s="21"/>
      <c r="R12" s="21"/>
      <c r="S12" s="21"/>
      <c r="T12" s="195"/>
      <c r="U12" s="223"/>
      <c r="V12" s="223"/>
      <c r="W12" s="223"/>
      <c r="X12" s="223"/>
      <c r="Y12" s="223"/>
      <c r="Z12" s="223"/>
      <c r="AA12" s="223"/>
      <c r="AB12" s="223"/>
      <c r="AC12" s="223"/>
      <c r="AD12" s="223"/>
      <c r="AE12" s="223"/>
      <c r="AF12" s="243"/>
      <c r="AG12" s="223"/>
      <c r="AH12" s="223"/>
      <c r="AI12" s="223"/>
      <c r="AJ12" s="223"/>
      <c r="AK12" s="223"/>
      <c r="AL12" s="223"/>
      <c r="AM12" s="248"/>
      <c r="AN12" s="248"/>
      <c r="AO12" s="248"/>
      <c r="AP12" s="223"/>
      <c r="AQ12" s="223"/>
      <c r="AR12" s="243"/>
      <c r="AS12" s="223"/>
      <c r="AT12" s="223"/>
      <c r="AU12" s="223"/>
      <c r="AV12" s="223"/>
      <c r="AW12" s="223"/>
      <c r="AX12" s="223"/>
      <c r="AY12" s="223">
        <v>100</v>
      </c>
    </row>
    <row r="13" s="3" customFormat="1" ht="15.6" customHeight="1" spans="1:51">
      <c r="A13" s="45"/>
      <c r="B13" s="35"/>
      <c r="C13" s="34"/>
      <c r="D13" s="36"/>
      <c r="E13" s="37"/>
      <c r="F13" s="37"/>
      <c r="G13" s="222"/>
      <c r="H13" s="49"/>
      <c r="I13" s="49"/>
      <c r="J13" s="49"/>
      <c r="K13" s="49"/>
      <c r="L13" s="49"/>
      <c r="M13" s="49"/>
      <c r="N13" s="25">
        <v>0</v>
      </c>
      <c r="O13" s="49"/>
      <c r="P13" s="49"/>
      <c r="Q13" s="49"/>
      <c r="R13" s="49"/>
      <c r="S13" s="49"/>
      <c r="T13" s="148"/>
      <c r="U13" s="222"/>
      <c r="V13" s="222"/>
      <c r="W13" s="222"/>
      <c r="X13" s="222"/>
      <c r="Y13" s="222"/>
      <c r="Z13" s="222"/>
      <c r="AA13" s="222"/>
      <c r="AB13" s="222"/>
      <c r="AC13" s="222"/>
      <c r="AD13" s="222"/>
      <c r="AE13" s="222"/>
      <c r="AF13" s="243"/>
      <c r="AG13" s="222"/>
      <c r="AH13" s="222"/>
      <c r="AI13" s="222"/>
      <c r="AJ13" s="222"/>
      <c r="AK13" s="222"/>
      <c r="AL13" s="222"/>
      <c r="AM13" s="247"/>
      <c r="AN13" s="247"/>
      <c r="AO13" s="247"/>
      <c r="AP13" s="222"/>
      <c r="AQ13" s="222"/>
      <c r="AR13" s="243"/>
      <c r="AS13" s="222"/>
      <c r="AT13" s="222"/>
      <c r="AU13" s="222"/>
      <c r="AV13" s="222"/>
      <c r="AW13" s="222"/>
      <c r="AX13" s="222"/>
      <c r="AY13" s="222">
        <v>100</v>
      </c>
    </row>
    <row r="14" customFormat="1" ht="15.6" customHeight="1" spans="1:51">
      <c r="A14" s="48">
        <f t="shared" si="1"/>
        <v>608</v>
      </c>
      <c r="B14" s="40"/>
      <c r="C14" s="31" t="s">
        <v>110</v>
      </c>
      <c r="D14" s="41" t="s">
        <v>132</v>
      </c>
      <c r="E14" s="42" t="s">
        <v>133</v>
      </c>
      <c r="F14" s="42" t="s">
        <v>134</v>
      </c>
      <c r="G14" s="223"/>
      <c r="H14" s="21"/>
      <c r="I14" s="21"/>
      <c r="J14" s="21"/>
      <c r="K14" s="21"/>
      <c r="L14" s="21"/>
      <c r="M14" s="21"/>
      <c r="N14" s="25">
        <v>0</v>
      </c>
      <c r="O14" s="21"/>
      <c r="P14" s="21"/>
      <c r="Q14" s="21"/>
      <c r="R14" s="21"/>
      <c r="S14" s="21"/>
      <c r="T14" s="195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43"/>
      <c r="AG14" s="223"/>
      <c r="AH14" s="223"/>
      <c r="AI14" s="223"/>
      <c r="AJ14" s="223"/>
      <c r="AK14" s="223"/>
      <c r="AL14" s="223"/>
      <c r="AM14" s="248"/>
      <c r="AN14" s="248"/>
      <c r="AO14" s="248"/>
      <c r="AP14" s="223"/>
      <c r="AQ14" s="223"/>
      <c r="AR14" s="243"/>
      <c r="AS14" s="223"/>
      <c r="AT14" s="223"/>
      <c r="AU14" s="223"/>
      <c r="AV14" s="223"/>
      <c r="AW14" s="223"/>
      <c r="AX14" s="223"/>
      <c r="AY14" s="223">
        <v>100</v>
      </c>
    </row>
    <row r="15" customFormat="1" ht="15.6" customHeight="1" spans="1:51">
      <c r="A15" s="45"/>
      <c r="B15" s="35"/>
      <c r="C15" s="34"/>
      <c r="D15" s="36"/>
      <c r="E15" s="37"/>
      <c r="F15" s="37"/>
      <c r="G15" s="222"/>
      <c r="H15" s="222">
        <v>1</v>
      </c>
      <c r="I15" s="222">
        <v>1</v>
      </c>
      <c r="J15" s="222"/>
      <c r="K15" s="222">
        <v>1</v>
      </c>
      <c r="L15" s="222"/>
      <c r="M15" s="222">
        <v>1</v>
      </c>
      <c r="N15" s="226">
        <v>0</v>
      </c>
      <c r="O15" s="222"/>
      <c r="P15" s="222"/>
      <c r="Q15" s="222"/>
      <c r="R15" s="222"/>
      <c r="S15" s="222"/>
      <c r="T15" s="148">
        <f t="shared" ref="T15:T36" si="2">H15+I15*2+J15*4+K15*8+L15*16+M15*32+N15*64+P15*256+Q15*512+R15*1024+S15*2048</f>
        <v>43</v>
      </c>
      <c r="U15" s="222">
        <v>90</v>
      </c>
      <c r="V15" s="222" t="s">
        <v>1373</v>
      </c>
      <c r="W15" s="222" t="s">
        <v>1374</v>
      </c>
      <c r="X15" s="222" t="s">
        <v>1375</v>
      </c>
      <c r="Y15" s="222" t="s">
        <v>1376</v>
      </c>
      <c r="Z15" s="222" t="s">
        <v>1379</v>
      </c>
      <c r="AA15" s="222" t="s">
        <v>1380</v>
      </c>
      <c r="AB15" s="222" t="s">
        <v>1377</v>
      </c>
      <c r="AC15" s="222" t="s">
        <v>1161</v>
      </c>
      <c r="AD15" s="222">
        <v>2</v>
      </c>
      <c r="AE15" s="222"/>
      <c r="AF15" s="243" t="s">
        <v>1368</v>
      </c>
      <c r="AG15" s="222">
        <v>110</v>
      </c>
      <c r="AH15" s="222">
        <v>125</v>
      </c>
      <c r="AI15" s="222" t="s">
        <v>1369</v>
      </c>
      <c r="AJ15" s="222">
        <v>120</v>
      </c>
      <c r="AK15" s="222" t="s">
        <v>1370</v>
      </c>
      <c r="AL15" s="222">
        <v>115</v>
      </c>
      <c r="AM15" s="249" t="s">
        <v>1381</v>
      </c>
      <c r="AN15" s="247">
        <v>110</v>
      </c>
      <c r="AO15" s="249" t="s">
        <v>1382</v>
      </c>
      <c r="AP15" s="222">
        <v>2</v>
      </c>
      <c r="AQ15" s="222"/>
      <c r="AR15" s="243"/>
      <c r="AS15" s="222"/>
      <c r="AT15" s="222"/>
      <c r="AU15" s="222">
        <v>91</v>
      </c>
      <c r="AV15" s="222">
        <v>100</v>
      </c>
      <c r="AW15" s="222">
        <v>109</v>
      </c>
      <c r="AX15" s="222">
        <v>100</v>
      </c>
      <c r="AY15" s="222">
        <v>100</v>
      </c>
    </row>
    <row r="16" s="4" customFormat="1" ht="15.6" customHeight="1" spans="1:51">
      <c r="A16" s="50">
        <f>A4</f>
        <v>608</v>
      </c>
      <c r="B16" s="51" t="s">
        <v>109</v>
      </c>
      <c r="C16" s="52" t="s">
        <v>110</v>
      </c>
      <c r="D16" s="53" t="s">
        <v>135</v>
      </c>
      <c r="E16" s="54" t="s">
        <v>136</v>
      </c>
      <c r="F16" s="54" t="s">
        <v>137</v>
      </c>
      <c r="G16" s="224"/>
      <c r="H16" s="56">
        <v>1</v>
      </c>
      <c r="I16" s="56">
        <v>1</v>
      </c>
      <c r="J16" s="56">
        <v>0</v>
      </c>
      <c r="K16" s="56">
        <v>1</v>
      </c>
      <c r="L16" s="56">
        <v>0</v>
      </c>
      <c r="M16" s="56">
        <v>1</v>
      </c>
      <c r="N16" s="25">
        <v>0</v>
      </c>
      <c r="O16" s="85">
        <f>P16+Q16*2+R16*4+S16*8</f>
        <v>0</v>
      </c>
      <c r="P16" s="56">
        <v>0</v>
      </c>
      <c r="Q16" s="56">
        <v>0</v>
      </c>
      <c r="R16" s="56">
        <v>0</v>
      </c>
      <c r="S16" s="56">
        <v>0</v>
      </c>
      <c r="T16" s="237">
        <f t="shared" si="2"/>
        <v>43</v>
      </c>
      <c r="U16" s="224">
        <v>90</v>
      </c>
      <c r="V16" s="224">
        <v>25</v>
      </c>
      <c r="W16" s="224">
        <v>1450</v>
      </c>
      <c r="X16" s="224">
        <v>50</v>
      </c>
      <c r="Y16" s="224">
        <v>2500</v>
      </c>
      <c r="Z16" s="224">
        <v>75</v>
      </c>
      <c r="AA16" s="224">
        <v>3100</v>
      </c>
      <c r="AB16" s="224">
        <v>90</v>
      </c>
      <c r="AC16" s="224">
        <v>60100</v>
      </c>
      <c r="AD16" s="224">
        <v>2</v>
      </c>
      <c r="AE16" s="224">
        <v>0</v>
      </c>
      <c r="AF16" s="224">
        <v>30000</v>
      </c>
      <c r="AG16" s="224">
        <v>110</v>
      </c>
      <c r="AH16" s="224">
        <v>125</v>
      </c>
      <c r="AI16" s="224">
        <v>160</v>
      </c>
      <c r="AJ16" s="224">
        <v>120</v>
      </c>
      <c r="AK16" s="224">
        <v>5100</v>
      </c>
      <c r="AL16" s="224">
        <v>115</v>
      </c>
      <c r="AM16" s="250">
        <v>5100</v>
      </c>
      <c r="AN16" s="250">
        <v>110</v>
      </c>
      <c r="AO16" s="250">
        <v>60100</v>
      </c>
      <c r="AP16" s="224">
        <v>2</v>
      </c>
      <c r="AQ16" s="224">
        <v>0</v>
      </c>
      <c r="AR16" s="224">
        <v>30000</v>
      </c>
      <c r="AS16" s="224">
        <v>50</v>
      </c>
      <c r="AT16" s="224">
        <v>120</v>
      </c>
      <c r="AU16" s="224">
        <v>91</v>
      </c>
      <c r="AV16" s="224">
        <v>100</v>
      </c>
      <c r="AW16" s="224">
        <v>109</v>
      </c>
      <c r="AX16" s="224">
        <v>100</v>
      </c>
      <c r="AY16" s="224">
        <v>100</v>
      </c>
    </row>
    <row r="17" customFormat="1" ht="15.6" customHeight="1" spans="1:51">
      <c r="A17" s="45"/>
      <c r="B17" s="35"/>
      <c r="C17" s="34"/>
      <c r="D17" s="36"/>
      <c r="E17" s="37"/>
      <c r="F17" s="37"/>
      <c r="G17" s="222"/>
      <c r="H17" s="222">
        <v>1</v>
      </c>
      <c r="I17" s="222">
        <v>1</v>
      </c>
      <c r="J17" s="222"/>
      <c r="K17" s="222">
        <v>1</v>
      </c>
      <c r="L17" s="222"/>
      <c r="M17" s="222">
        <v>1</v>
      </c>
      <c r="N17" s="226">
        <v>0</v>
      </c>
      <c r="O17" s="222"/>
      <c r="P17" s="222"/>
      <c r="Q17" s="222"/>
      <c r="R17" s="222"/>
      <c r="S17" s="222"/>
      <c r="T17" s="148">
        <f t="shared" si="2"/>
        <v>43</v>
      </c>
      <c r="U17" s="222">
        <v>90</v>
      </c>
      <c r="V17" s="222" t="s">
        <v>1371</v>
      </c>
      <c r="W17" s="222" t="s">
        <v>1383</v>
      </c>
      <c r="X17" s="222" t="s">
        <v>1373</v>
      </c>
      <c r="Y17" s="222" t="s">
        <v>1374</v>
      </c>
      <c r="Z17" s="222" t="s">
        <v>1375</v>
      </c>
      <c r="AA17" s="222" t="s">
        <v>1384</v>
      </c>
      <c r="AB17" s="222" t="s">
        <v>1379</v>
      </c>
      <c r="AC17" s="222" t="s">
        <v>1380</v>
      </c>
      <c r="AD17" s="222">
        <v>2</v>
      </c>
      <c r="AE17" s="222"/>
      <c r="AF17" s="222" t="s">
        <v>1368</v>
      </c>
      <c r="AG17" s="222">
        <v>110</v>
      </c>
      <c r="AH17" s="222">
        <v>125</v>
      </c>
      <c r="AI17" s="222" t="s">
        <v>1369</v>
      </c>
      <c r="AJ17" s="222">
        <v>120</v>
      </c>
      <c r="AK17" s="222" t="s">
        <v>1370</v>
      </c>
      <c r="AL17" s="222">
        <v>115</v>
      </c>
      <c r="AM17" s="249" t="s">
        <v>1381</v>
      </c>
      <c r="AN17" s="247">
        <v>110</v>
      </c>
      <c r="AO17" s="249" t="s">
        <v>1382</v>
      </c>
      <c r="AP17" s="222">
        <v>2</v>
      </c>
      <c r="AQ17" s="222"/>
      <c r="AR17" s="222"/>
      <c r="AS17" s="222"/>
      <c r="AT17" s="222"/>
      <c r="AU17" s="222">
        <v>91</v>
      </c>
      <c r="AV17" s="222">
        <v>100</v>
      </c>
      <c r="AW17" s="222">
        <v>109</v>
      </c>
      <c r="AX17" s="222">
        <v>100</v>
      </c>
      <c r="AY17" s="222">
        <v>100</v>
      </c>
    </row>
    <row r="18" s="4" customFormat="1" ht="15.6" customHeight="1" spans="1:51">
      <c r="A18" s="50">
        <f>A4</f>
        <v>608</v>
      </c>
      <c r="B18" s="51" t="s">
        <v>109</v>
      </c>
      <c r="C18" s="52" t="s">
        <v>110</v>
      </c>
      <c r="D18" s="53" t="s">
        <v>138</v>
      </c>
      <c r="E18" s="54" t="s">
        <v>139</v>
      </c>
      <c r="F18" s="54" t="s">
        <v>140</v>
      </c>
      <c r="G18" s="224"/>
      <c r="H18" s="56">
        <v>1</v>
      </c>
      <c r="I18" s="56">
        <v>1</v>
      </c>
      <c r="J18" s="56">
        <v>0</v>
      </c>
      <c r="K18" s="56">
        <v>1</v>
      </c>
      <c r="L18" s="56">
        <v>0</v>
      </c>
      <c r="M18" s="56">
        <v>1</v>
      </c>
      <c r="N18" s="25">
        <v>0</v>
      </c>
      <c r="O18" s="85">
        <f>P18+Q18*2+R18*4+S18*8</f>
        <v>0</v>
      </c>
      <c r="P18" s="56">
        <v>0</v>
      </c>
      <c r="Q18" s="56">
        <v>0</v>
      </c>
      <c r="R18" s="56">
        <v>0</v>
      </c>
      <c r="S18" s="56">
        <v>0</v>
      </c>
      <c r="T18" s="237">
        <f t="shared" si="2"/>
        <v>43</v>
      </c>
      <c r="U18" s="224">
        <v>90</v>
      </c>
      <c r="V18" s="224">
        <v>3</v>
      </c>
      <c r="W18" s="224">
        <v>420</v>
      </c>
      <c r="X18" s="224">
        <v>25</v>
      </c>
      <c r="Y18" s="224">
        <v>1450</v>
      </c>
      <c r="Z18" s="224">
        <v>50</v>
      </c>
      <c r="AA18" s="224">
        <v>2500</v>
      </c>
      <c r="AB18" s="224">
        <v>75</v>
      </c>
      <c r="AC18" s="224">
        <v>3100</v>
      </c>
      <c r="AD18" s="224">
        <v>2</v>
      </c>
      <c r="AE18" s="224">
        <v>0</v>
      </c>
      <c r="AF18" s="224">
        <v>30000</v>
      </c>
      <c r="AG18" s="224">
        <v>110</v>
      </c>
      <c r="AH18" s="224">
        <v>125</v>
      </c>
      <c r="AI18" s="224">
        <v>160</v>
      </c>
      <c r="AJ18" s="224">
        <v>120</v>
      </c>
      <c r="AK18" s="224">
        <v>5100</v>
      </c>
      <c r="AL18" s="224">
        <v>115</v>
      </c>
      <c r="AM18" s="250">
        <v>5100</v>
      </c>
      <c r="AN18" s="250">
        <v>110</v>
      </c>
      <c r="AO18" s="250">
        <v>60100</v>
      </c>
      <c r="AP18" s="224">
        <v>2</v>
      </c>
      <c r="AQ18" s="224">
        <v>0</v>
      </c>
      <c r="AR18" s="224">
        <v>30000</v>
      </c>
      <c r="AS18" s="224">
        <v>50</v>
      </c>
      <c r="AT18" s="224">
        <v>120</v>
      </c>
      <c r="AU18" s="224">
        <v>91</v>
      </c>
      <c r="AV18" s="224">
        <v>100</v>
      </c>
      <c r="AW18" s="224">
        <v>109</v>
      </c>
      <c r="AX18" s="224">
        <v>100</v>
      </c>
      <c r="AY18" s="224">
        <v>100</v>
      </c>
    </row>
    <row r="19" s="2" customFormat="1" ht="15.6" customHeight="1" spans="1:51">
      <c r="A19" s="34"/>
      <c r="B19" s="35"/>
      <c r="C19" s="34"/>
      <c r="D19" s="36"/>
      <c r="E19" s="37"/>
      <c r="F19" s="37"/>
      <c r="G19" s="222"/>
      <c r="H19" s="49">
        <v>0</v>
      </c>
      <c r="I19" s="49">
        <v>0</v>
      </c>
      <c r="J19" s="49"/>
      <c r="K19" s="49"/>
      <c r="L19" s="49"/>
      <c r="M19" s="49"/>
      <c r="N19" s="25">
        <v>0</v>
      </c>
      <c r="O19" s="49"/>
      <c r="P19" s="49"/>
      <c r="Q19" s="49"/>
      <c r="R19" s="49"/>
      <c r="S19" s="49"/>
      <c r="T19" s="148">
        <f t="shared" si="2"/>
        <v>0</v>
      </c>
      <c r="U19" s="232"/>
      <c r="V19" s="233"/>
      <c r="W19" s="232"/>
      <c r="X19" s="232"/>
      <c r="Y19" s="232"/>
      <c r="Z19" s="233"/>
      <c r="AA19" s="222"/>
      <c r="AB19" s="222"/>
      <c r="AC19" s="222"/>
      <c r="AD19" s="222"/>
      <c r="AE19" s="222"/>
      <c r="AF19" s="243"/>
      <c r="AG19" s="222"/>
      <c r="AH19" s="222"/>
      <c r="AI19" s="222"/>
      <c r="AJ19" s="222"/>
      <c r="AK19" s="222"/>
      <c r="AL19" s="222"/>
      <c r="AM19" s="247"/>
      <c r="AN19" s="247"/>
      <c r="AO19" s="247"/>
      <c r="AP19" s="222"/>
      <c r="AQ19" s="222"/>
      <c r="AR19" s="243"/>
      <c r="AS19" s="222"/>
      <c r="AT19" s="222"/>
      <c r="AU19" s="222"/>
      <c r="AV19" s="222"/>
      <c r="AW19" s="222"/>
      <c r="AX19" s="222"/>
      <c r="AY19" s="222">
        <v>100</v>
      </c>
    </row>
    <row r="20" customFormat="1" ht="15.6" customHeight="1" spans="1:51">
      <c r="A20" s="31">
        <f>A4</f>
        <v>608</v>
      </c>
      <c r="B20" s="40" t="s">
        <v>120</v>
      </c>
      <c r="C20" s="31" t="s">
        <v>146</v>
      </c>
      <c r="D20" s="41" t="s">
        <v>109</v>
      </c>
      <c r="E20" s="42" t="s">
        <v>147</v>
      </c>
      <c r="F20" s="42" t="s">
        <v>148</v>
      </c>
      <c r="G20" s="223"/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5">
        <v>0</v>
      </c>
      <c r="O20" s="21">
        <f>P20+Q20*2+R20*4+S20*8</f>
        <v>0</v>
      </c>
      <c r="P20" s="21">
        <v>0</v>
      </c>
      <c r="Q20" s="21">
        <v>0</v>
      </c>
      <c r="R20" s="21">
        <v>0</v>
      </c>
      <c r="S20" s="21">
        <v>0</v>
      </c>
      <c r="T20" s="234">
        <f t="shared" si="2"/>
        <v>0</v>
      </c>
      <c r="U20" s="223">
        <v>85</v>
      </c>
      <c r="V20" s="223">
        <v>4</v>
      </c>
      <c r="W20" s="223">
        <v>400</v>
      </c>
      <c r="X20" s="223">
        <v>25</v>
      </c>
      <c r="Y20" s="223">
        <v>1000</v>
      </c>
      <c r="Z20" s="223">
        <v>50</v>
      </c>
      <c r="AA20" s="223">
        <v>1850</v>
      </c>
      <c r="AB20" s="223">
        <v>75</v>
      </c>
      <c r="AC20" s="223">
        <v>3000</v>
      </c>
      <c r="AD20" s="223">
        <v>0</v>
      </c>
      <c r="AE20" s="223">
        <v>0</v>
      </c>
      <c r="AF20" s="243">
        <v>30000</v>
      </c>
      <c r="AG20" s="223">
        <v>110</v>
      </c>
      <c r="AH20" s="223">
        <v>125</v>
      </c>
      <c r="AI20" s="223">
        <v>120</v>
      </c>
      <c r="AJ20" s="223">
        <v>120</v>
      </c>
      <c r="AK20" s="223">
        <v>5050</v>
      </c>
      <c r="AL20" s="223">
        <v>115</v>
      </c>
      <c r="AM20" s="248">
        <v>60050</v>
      </c>
      <c r="AN20" s="248">
        <v>110</v>
      </c>
      <c r="AO20" s="248">
        <v>60100</v>
      </c>
      <c r="AP20" s="223">
        <v>0</v>
      </c>
      <c r="AQ20" s="223">
        <v>0</v>
      </c>
      <c r="AR20" s="243">
        <v>30000</v>
      </c>
      <c r="AS20" s="223">
        <v>50</v>
      </c>
      <c r="AT20" s="223">
        <v>120</v>
      </c>
      <c r="AU20" s="223">
        <v>86</v>
      </c>
      <c r="AV20" s="223">
        <v>85</v>
      </c>
      <c r="AW20" s="223">
        <v>114</v>
      </c>
      <c r="AX20" s="223">
        <v>115</v>
      </c>
      <c r="AY20" s="223">
        <v>100</v>
      </c>
    </row>
    <row r="21" s="2" customFormat="1" ht="15.6" customHeight="1" spans="1:51">
      <c r="A21" s="34"/>
      <c r="B21" s="35"/>
      <c r="C21" s="34"/>
      <c r="D21" s="36"/>
      <c r="E21" s="37"/>
      <c r="F21" s="37"/>
      <c r="G21" s="222"/>
      <c r="H21" s="49">
        <v>1</v>
      </c>
      <c r="I21" s="49">
        <v>1</v>
      </c>
      <c r="J21" s="49"/>
      <c r="K21" s="49"/>
      <c r="L21" s="49"/>
      <c r="M21" s="49"/>
      <c r="N21" s="25">
        <v>0</v>
      </c>
      <c r="O21" s="49"/>
      <c r="P21" s="49"/>
      <c r="Q21" s="49"/>
      <c r="R21" s="49"/>
      <c r="S21" s="49"/>
      <c r="T21" s="148">
        <f t="shared" si="2"/>
        <v>3</v>
      </c>
      <c r="U21" s="232"/>
      <c r="V21" s="233"/>
      <c r="W21" s="232"/>
      <c r="X21" s="232"/>
      <c r="Y21" s="232"/>
      <c r="Z21" s="233"/>
      <c r="AA21" s="222"/>
      <c r="AB21" s="222"/>
      <c r="AC21" s="222"/>
      <c r="AD21" s="222"/>
      <c r="AE21" s="222"/>
      <c r="AF21" s="243"/>
      <c r="AG21" s="222"/>
      <c r="AH21" s="222"/>
      <c r="AI21" s="222"/>
      <c r="AJ21" s="222"/>
      <c r="AK21" s="222"/>
      <c r="AL21" s="222"/>
      <c r="AM21" s="247"/>
      <c r="AN21" s="247"/>
      <c r="AO21" s="247"/>
      <c r="AP21" s="222"/>
      <c r="AQ21" s="222"/>
      <c r="AR21" s="243"/>
      <c r="AS21" s="222"/>
      <c r="AT21" s="222"/>
      <c r="AU21" s="222"/>
      <c r="AV21" s="222"/>
      <c r="AW21" s="222"/>
      <c r="AX21" s="222"/>
      <c r="AY21" s="222">
        <v>100</v>
      </c>
    </row>
    <row r="22" s="5" customFormat="1" ht="15.6" customHeight="1" spans="1:51">
      <c r="A22" s="59">
        <f>A4</f>
        <v>608</v>
      </c>
      <c r="B22" s="58" t="s">
        <v>120</v>
      </c>
      <c r="C22" s="59" t="s">
        <v>146</v>
      </c>
      <c r="D22" s="60" t="s">
        <v>120</v>
      </c>
      <c r="E22" s="61" t="s">
        <v>152</v>
      </c>
      <c r="F22" s="61" t="s">
        <v>153</v>
      </c>
      <c r="G22" s="223"/>
      <c r="H22" s="119">
        <v>1</v>
      </c>
      <c r="I22" s="119">
        <v>1</v>
      </c>
      <c r="J22" s="119">
        <v>0</v>
      </c>
      <c r="K22" s="119">
        <v>0</v>
      </c>
      <c r="L22" s="119">
        <v>0</v>
      </c>
      <c r="M22" s="119">
        <v>0</v>
      </c>
      <c r="N22" s="25">
        <v>0</v>
      </c>
      <c r="O22" s="119">
        <f>P22+Q22*2+R22*4+S22*8</f>
        <v>0</v>
      </c>
      <c r="P22" s="119">
        <v>0</v>
      </c>
      <c r="Q22" s="119">
        <v>0</v>
      </c>
      <c r="R22" s="119">
        <v>0</v>
      </c>
      <c r="S22" s="119">
        <v>0</v>
      </c>
      <c r="T22" s="234">
        <f t="shared" si="2"/>
        <v>3</v>
      </c>
      <c r="U22" s="236">
        <v>85</v>
      </c>
      <c r="V22" s="235">
        <v>10</v>
      </c>
      <c r="W22" s="236">
        <v>200</v>
      </c>
      <c r="X22" s="236">
        <v>25</v>
      </c>
      <c r="Y22" s="236">
        <v>400</v>
      </c>
      <c r="Z22" s="235">
        <v>50</v>
      </c>
      <c r="AA22" s="223">
        <v>850</v>
      </c>
      <c r="AB22" s="223">
        <v>75</v>
      </c>
      <c r="AC22" s="223">
        <v>1300</v>
      </c>
      <c r="AD22" s="223">
        <v>0</v>
      </c>
      <c r="AE22" s="223">
        <v>0</v>
      </c>
      <c r="AF22" s="243">
        <v>30000</v>
      </c>
      <c r="AG22" s="223">
        <v>110</v>
      </c>
      <c r="AH22" s="223">
        <v>125</v>
      </c>
      <c r="AI22" s="223">
        <v>100</v>
      </c>
      <c r="AJ22" s="223">
        <v>120</v>
      </c>
      <c r="AK22" s="223">
        <v>5000</v>
      </c>
      <c r="AL22" s="223">
        <v>115</v>
      </c>
      <c r="AM22" s="223">
        <v>60000</v>
      </c>
      <c r="AN22" s="223">
        <v>110</v>
      </c>
      <c r="AO22" s="223">
        <v>60000</v>
      </c>
      <c r="AP22" s="223">
        <v>0</v>
      </c>
      <c r="AQ22" s="223">
        <v>0</v>
      </c>
      <c r="AR22" s="243">
        <v>30000</v>
      </c>
      <c r="AS22" s="223">
        <v>50</v>
      </c>
      <c r="AT22" s="223">
        <v>120</v>
      </c>
      <c r="AU22" s="223">
        <v>86</v>
      </c>
      <c r="AV22" s="223">
        <v>85</v>
      </c>
      <c r="AW22" s="223">
        <v>114</v>
      </c>
      <c r="AX22" s="223">
        <v>115</v>
      </c>
      <c r="AY22" s="223">
        <v>100</v>
      </c>
    </row>
    <row r="23" s="2" customFormat="1" ht="15.6" customHeight="1" spans="1:51">
      <c r="A23" s="34"/>
      <c r="B23" s="35"/>
      <c r="C23" s="34"/>
      <c r="D23" s="36"/>
      <c r="E23" s="37" t="s">
        <v>154</v>
      </c>
      <c r="F23" s="37" t="s">
        <v>1385</v>
      </c>
      <c r="G23" s="222"/>
      <c r="H23" s="49">
        <v>1</v>
      </c>
      <c r="I23" s="49">
        <v>0</v>
      </c>
      <c r="J23" s="49"/>
      <c r="K23" s="49"/>
      <c r="L23" s="49"/>
      <c r="M23" s="49"/>
      <c r="N23" s="25">
        <v>0</v>
      </c>
      <c r="O23" s="49"/>
      <c r="P23" s="49"/>
      <c r="Q23" s="49"/>
      <c r="R23" s="49"/>
      <c r="S23" s="49"/>
      <c r="T23" s="148">
        <f t="shared" si="2"/>
        <v>1</v>
      </c>
      <c r="U23" s="232"/>
      <c r="V23" s="233"/>
      <c r="W23" s="232"/>
      <c r="X23" s="232"/>
      <c r="Y23" s="232"/>
      <c r="Z23" s="233"/>
      <c r="AA23" s="222"/>
      <c r="AB23" s="222"/>
      <c r="AC23" s="222"/>
      <c r="AD23" s="222"/>
      <c r="AE23" s="222"/>
      <c r="AF23" s="243"/>
      <c r="AG23" s="222"/>
      <c r="AH23" s="222"/>
      <c r="AI23" s="222"/>
      <c r="AJ23" s="222"/>
      <c r="AK23" s="222"/>
      <c r="AL23" s="222"/>
      <c r="AM23" s="247"/>
      <c r="AN23" s="247"/>
      <c r="AO23" s="247"/>
      <c r="AP23" s="222"/>
      <c r="AQ23" s="222"/>
      <c r="AR23" s="243"/>
      <c r="AS23" s="222"/>
      <c r="AT23" s="222"/>
      <c r="AU23" s="222"/>
      <c r="AV23" s="222"/>
      <c r="AW23" s="222"/>
      <c r="AX23" s="222"/>
      <c r="AY23" s="222">
        <v>100</v>
      </c>
    </row>
    <row r="24" customFormat="1" ht="15.6" customHeight="1" spans="1:51">
      <c r="A24" s="31">
        <f>A4</f>
        <v>608</v>
      </c>
      <c r="B24" s="40" t="s">
        <v>120</v>
      </c>
      <c r="C24" s="31" t="s">
        <v>146</v>
      </c>
      <c r="D24" s="41" t="s">
        <v>126</v>
      </c>
      <c r="E24" s="42" t="s">
        <v>154</v>
      </c>
      <c r="F24" s="42" t="s">
        <v>1385</v>
      </c>
      <c r="G24" s="223"/>
      <c r="H24" s="21">
        <v>1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5">
        <v>0</v>
      </c>
      <c r="O24" s="21">
        <f t="shared" ref="O24:O26" si="3">P24+Q24*2+R24*4+S24*8</f>
        <v>0</v>
      </c>
      <c r="P24" s="21">
        <v>0</v>
      </c>
      <c r="Q24" s="21">
        <v>0</v>
      </c>
      <c r="R24" s="21">
        <v>0</v>
      </c>
      <c r="S24" s="21">
        <v>0</v>
      </c>
      <c r="T24" s="234">
        <f t="shared" si="2"/>
        <v>1</v>
      </c>
      <c r="U24" s="236">
        <v>85</v>
      </c>
      <c r="V24" s="235">
        <v>10</v>
      </c>
      <c r="W24" s="236">
        <v>200</v>
      </c>
      <c r="X24" s="236">
        <v>25</v>
      </c>
      <c r="Y24" s="236">
        <v>400</v>
      </c>
      <c r="Z24" s="235">
        <v>50</v>
      </c>
      <c r="AA24" s="223">
        <v>850</v>
      </c>
      <c r="AB24" s="223">
        <v>75</v>
      </c>
      <c r="AC24" s="223">
        <v>1300</v>
      </c>
      <c r="AD24" s="223">
        <v>0</v>
      </c>
      <c r="AE24" s="223">
        <v>0</v>
      </c>
      <c r="AF24" s="243">
        <v>30000</v>
      </c>
      <c r="AG24" s="223">
        <v>110</v>
      </c>
      <c r="AH24" s="223">
        <v>125</v>
      </c>
      <c r="AI24" s="223">
        <v>100</v>
      </c>
      <c r="AJ24" s="223">
        <v>120</v>
      </c>
      <c r="AK24" s="223">
        <v>5000</v>
      </c>
      <c r="AL24" s="223">
        <v>115</v>
      </c>
      <c r="AM24" s="223">
        <v>60000</v>
      </c>
      <c r="AN24" s="223">
        <v>110</v>
      </c>
      <c r="AO24" s="223">
        <v>60000</v>
      </c>
      <c r="AP24" s="223">
        <v>0</v>
      </c>
      <c r="AQ24" s="223">
        <v>0</v>
      </c>
      <c r="AR24" s="243">
        <v>30000</v>
      </c>
      <c r="AS24" s="223">
        <v>50</v>
      </c>
      <c r="AT24" s="223">
        <v>120</v>
      </c>
      <c r="AU24" s="223">
        <v>86</v>
      </c>
      <c r="AV24" s="223">
        <v>85</v>
      </c>
      <c r="AW24" s="223">
        <v>114</v>
      </c>
      <c r="AX24" s="223">
        <v>115</v>
      </c>
      <c r="AY24" s="223">
        <v>100</v>
      </c>
    </row>
    <row r="25" s="2" customFormat="1" ht="15.6" customHeight="1" spans="1:51">
      <c r="A25" s="34"/>
      <c r="B25" s="35"/>
      <c r="C25" s="34"/>
      <c r="D25" s="36"/>
      <c r="E25" s="37"/>
      <c r="F25" s="37"/>
      <c r="G25" s="222"/>
      <c r="H25" s="49">
        <v>0</v>
      </c>
      <c r="I25" s="49">
        <v>0</v>
      </c>
      <c r="J25" s="49"/>
      <c r="K25" s="49"/>
      <c r="L25" s="49"/>
      <c r="M25" s="49"/>
      <c r="N25" s="25">
        <v>0</v>
      </c>
      <c r="O25" s="49"/>
      <c r="P25" s="49"/>
      <c r="Q25" s="49"/>
      <c r="R25" s="49"/>
      <c r="S25" s="49"/>
      <c r="T25" s="148">
        <f t="shared" si="2"/>
        <v>0</v>
      </c>
      <c r="U25" s="232"/>
      <c r="V25" s="233"/>
      <c r="W25" s="232"/>
      <c r="X25" s="232"/>
      <c r="Y25" s="232"/>
      <c r="Z25" s="233"/>
      <c r="AA25" s="222"/>
      <c r="AB25" s="222"/>
      <c r="AC25" s="222"/>
      <c r="AD25" s="222"/>
      <c r="AE25" s="222"/>
      <c r="AF25" s="243"/>
      <c r="AG25" s="222"/>
      <c r="AH25" s="222"/>
      <c r="AI25" s="222"/>
      <c r="AJ25" s="222"/>
      <c r="AK25" s="222"/>
      <c r="AL25" s="222"/>
      <c r="AM25" s="247"/>
      <c r="AN25" s="247"/>
      <c r="AO25" s="247"/>
      <c r="AP25" s="222"/>
      <c r="AQ25" s="222"/>
      <c r="AR25" s="243"/>
      <c r="AS25" s="222"/>
      <c r="AT25" s="222"/>
      <c r="AU25" s="222"/>
      <c r="AV25" s="222"/>
      <c r="AW25" s="222"/>
      <c r="AX25" s="222"/>
      <c r="AY25" s="222">
        <v>100</v>
      </c>
    </row>
    <row r="26" customFormat="1" ht="15.6" customHeight="1" spans="1:51">
      <c r="A26" s="31">
        <f>A4</f>
        <v>608</v>
      </c>
      <c r="B26" s="40" t="s">
        <v>120</v>
      </c>
      <c r="C26" s="31" t="s">
        <v>146</v>
      </c>
      <c r="D26" s="41" t="s">
        <v>129</v>
      </c>
      <c r="E26" s="42" t="s">
        <v>156</v>
      </c>
      <c r="F26" s="42" t="s">
        <v>157</v>
      </c>
      <c r="G26" s="223"/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5">
        <v>0</v>
      </c>
      <c r="O26" s="21">
        <f t="shared" si="3"/>
        <v>0</v>
      </c>
      <c r="P26" s="21">
        <v>0</v>
      </c>
      <c r="Q26" s="21">
        <v>0</v>
      </c>
      <c r="R26" s="21">
        <v>0</v>
      </c>
      <c r="S26" s="21">
        <v>0</v>
      </c>
      <c r="T26" s="234">
        <f t="shared" si="2"/>
        <v>0</v>
      </c>
      <c r="U26" s="223">
        <v>85</v>
      </c>
      <c r="V26" s="223">
        <v>4</v>
      </c>
      <c r="W26" s="223">
        <v>400</v>
      </c>
      <c r="X26" s="223">
        <v>25</v>
      </c>
      <c r="Y26" s="223">
        <v>1000</v>
      </c>
      <c r="Z26" s="223">
        <v>50</v>
      </c>
      <c r="AA26" s="223">
        <v>1850</v>
      </c>
      <c r="AB26" s="223">
        <v>75</v>
      </c>
      <c r="AC26" s="223">
        <v>3000</v>
      </c>
      <c r="AD26" s="223">
        <v>0</v>
      </c>
      <c r="AE26" s="223">
        <v>0</v>
      </c>
      <c r="AF26" s="243">
        <v>30000</v>
      </c>
      <c r="AG26" s="223">
        <v>110</v>
      </c>
      <c r="AH26" s="223">
        <v>125</v>
      </c>
      <c r="AI26" s="223">
        <v>120</v>
      </c>
      <c r="AJ26" s="223">
        <v>120</v>
      </c>
      <c r="AK26" s="223">
        <v>5050</v>
      </c>
      <c r="AL26" s="223">
        <v>115</v>
      </c>
      <c r="AM26" s="248">
        <v>60050</v>
      </c>
      <c r="AN26" s="248">
        <v>110</v>
      </c>
      <c r="AO26" s="248">
        <v>60100</v>
      </c>
      <c r="AP26" s="223">
        <v>0</v>
      </c>
      <c r="AQ26" s="223">
        <v>0</v>
      </c>
      <c r="AR26" s="243">
        <v>30000</v>
      </c>
      <c r="AS26" s="223">
        <v>50</v>
      </c>
      <c r="AT26" s="223">
        <v>120</v>
      </c>
      <c r="AU26" s="223">
        <v>86</v>
      </c>
      <c r="AV26" s="223">
        <v>85</v>
      </c>
      <c r="AW26" s="223">
        <v>114</v>
      </c>
      <c r="AX26" s="223">
        <v>115</v>
      </c>
      <c r="AY26" s="223">
        <v>100</v>
      </c>
    </row>
    <row r="27" s="3" customFormat="1" ht="15.6" customHeight="1" spans="1:51">
      <c r="A27" s="45"/>
      <c r="B27" s="35"/>
      <c r="C27" s="34"/>
      <c r="D27" s="36"/>
      <c r="E27" s="37"/>
      <c r="F27" s="37"/>
      <c r="G27" s="222"/>
      <c r="H27" s="49">
        <v>1</v>
      </c>
      <c r="I27" s="49">
        <v>1</v>
      </c>
      <c r="J27" s="49"/>
      <c r="K27" s="49"/>
      <c r="L27" s="49"/>
      <c r="M27" s="49"/>
      <c r="N27" s="25">
        <v>0</v>
      </c>
      <c r="O27" s="49"/>
      <c r="P27" s="49"/>
      <c r="Q27" s="49"/>
      <c r="R27" s="49"/>
      <c r="S27" s="49"/>
      <c r="T27" s="148">
        <f t="shared" si="2"/>
        <v>3</v>
      </c>
      <c r="U27" s="232"/>
      <c r="V27" s="233"/>
      <c r="W27" s="232"/>
      <c r="X27" s="232"/>
      <c r="Y27" s="232"/>
      <c r="Z27" s="233"/>
      <c r="AA27" s="222"/>
      <c r="AB27" s="222"/>
      <c r="AC27" s="222"/>
      <c r="AD27" s="222"/>
      <c r="AE27" s="222"/>
      <c r="AF27" s="243"/>
      <c r="AG27" s="222"/>
      <c r="AH27" s="222"/>
      <c r="AI27" s="222"/>
      <c r="AJ27" s="222"/>
      <c r="AK27" s="222"/>
      <c r="AL27" s="222"/>
      <c r="AM27" s="247"/>
      <c r="AN27" s="247"/>
      <c r="AO27" s="247"/>
      <c r="AP27" s="222"/>
      <c r="AQ27" s="222"/>
      <c r="AR27" s="243"/>
      <c r="AS27" s="222"/>
      <c r="AT27" s="222"/>
      <c r="AU27" s="222"/>
      <c r="AV27" s="222"/>
      <c r="AW27" s="222"/>
      <c r="AX27" s="222"/>
      <c r="AY27" s="222">
        <v>100</v>
      </c>
    </row>
    <row r="28" customFormat="1" ht="15.6" customHeight="1" spans="1:51">
      <c r="A28" s="57">
        <f>A6</f>
        <v>608</v>
      </c>
      <c r="B28" s="58" t="s">
        <v>120</v>
      </c>
      <c r="C28" s="59" t="s">
        <v>146</v>
      </c>
      <c r="D28" s="60" t="s">
        <v>132</v>
      </c>
      <c r="E28" s="61" t="s">
        <v>158</v>
      </c>
      <c r="F28" s="61" t="s">
        <v>159</v>
      </c>
      <c r="G28" s="223"/>
      <c r="H28" s="119">
        <v>1</v>
      </c>
      <c r="I28" s="119">
        <v>1</v>
      </c>
      <c r="J28" s="119">
        <v>0</v>
      </c>
      <c r="K28" s="119">
        <v>0</v>
      </c>
      <c r="L28" s="119">
        <v>0</v>
      </c>
      <c r="M28" s="119">
        <v>0</v>
      </c>
      <c r="N28" s="25">
        <v>0</v>
      </c>
      <c r="O28" s="119">
        <f>P28+Q28*2+R28*4+S28*8</f>
        <v>0</v>
      </c>
      <c r="P28" s="119">
        <v>0</v>
      </c>
      <c r="Q28" s="119">
        <v>0</v>
      </c>
      <c r="R28" s="119">
        <v>0</v>
      </c>
      <c r="S28" s="119">
        <v>0</v>
      </c>
      <c r="T28" s="234">
        <f t="shared" si="2"/>
        <v>3</v>
      </c>
      <c r="U28" s="236">
        <v>85</v>
      </c>
      <c r="V28" s="235">
        <v>10</v>
      </c>
      <c r="W28" s="236">
        <v>200</v>
      </c>
      <c r="X28" s="236">
        <v>25</v>
      </c>
      <c r="Y28" s="236">
        <v>400</v>
      </c>
      <c r="Z28" s="235">
        <v>50</v>
      </c>
      <c r="AA28" s="223">
        <v>850</v>
      </c>
      <c r="AB28" s="223">
        <v>75</v>
      </c>
      <c r="AC28" s="223">
        <v>1300</v>
      </c>
      <c r="AD28" s="223">
        <v>0</v>
      </c>
      <c r="AE28" s="223">
        <v>0</v>
      </c>
      <c r="AF28" s="243">
        <v>30000</v>
      </c>
      <c r="AG28" s="223">
        <v>110</v>
      </c>
      <c r="AH28" s="223">
        <v>125</v>
      </c>
      <c r="AI28" s="223">
        <v>100</v>
      </c>
      <c r="AJ28" s="223">
        <v>120</v>
      </c>
      <c r="AK28" s="223">
        <v>5000</v>
      </c>
      <c r="AL28" s="223">
        <v>115</v>
      </c>
      <c r="AM28" s="223">
        <v>60000</v>
      </c>
      <c r="AN28" s="223">
        <v>110</v>
      </c>
      <c r="AO28" s="223">
        <v>60000</v>
      </c>
      <c r="AP28" s="223">
        <v>0</v>
      </c>
      <c r="AQ28" s="223">
        <v>0</v>
      </c>
      <c r="AR28" s="243">
        <v>30000</v>
      </c>
      <c r="AS28" s="223">
        <v>50</v>
      </c>
      <c r="AT28" s="223">
        <v>120</v>
      </c>
      <c r="AU28" s="223">
        <v>86</v>
      </c>
      <c r="AV28" s="223">
        <v>85</v>
      </c>
      <c r="AW28" s="223">
        <v>114</v>
      </c>
      <c r="AX28" s="223">
        <v>115</v>
      </c>
      <c r="AY28" s="223">
        <v>100</v>
      </c>
    </row>
    <row r="29" s="3" customFormat="1" ht="15.6" customHeight="1" spans="1:51">
      <c r="A29" s="34"/>
      <c r="B29" s="35"/>
      <c r="C29" s="34"/>
      <c r="D29" s="36"/>
      <c r="E29" s="37"/>
      <c r="F29" s="37"/>
      <c r="G29" s="222"/>
      <c r="H29" s="49">
        <v>1</v>
      </c>
      <c r="I29" s="49">
        <v>1</v>
      </c>
      <c r="J29" s="49"/>
      <c r="K29" s="49"/>
      <c r="L29" s="49"/>
      <c r="M29" s="49"/>
      <c r="N29" s="25">
        <v>0</v>
      </c>
      <c r="O29" s="49"/>
      <c r="P29" s="49"/>
      <c r="Q29" s="49"/>
      <c r="R29" s="49"/>
      <c r="S29" s="49"/>
      <c r="T29" s="148">
        <f t="shared" si="2"/>
        <v>3</v>
      </c>
      <c r="U29" s="232"/>
      <c r="V29" s="233"/>
      <c r="W29" s="232"/>
      <c r="X29" s="232"/>
      <c r="Y29" s="232"/>
      <c r="Z29" s="233"/>
      <c r="AA29" s="222"/>
      <c r="AB29" s="222"/>
      <c r="AC29" s="222"/>
      <c r="AD29" s="222"/>
      <c r="AE29" s="222"/>
      <c r="AF29" s="243"/>
      <c r="AG29" s="222"/>
      <c r="AH29" s="222"/>
      <c r="AI29" s="222"/>
      <c r="AJ29" s="222"/>
      <c r="AK29" s="222"/>
      <c r="AL29" s="222"/>
      <c r="AM29" s="247"/>
      <c r="AN29" s="247"/>
      <c r="AO29" s="247"/>
      <c r="AP29" s="222"/>
      <c r="AQ29" s="222"/>
      <c r="AR29" s="243"/>
      <c r="AS29" s="222"/>
      <c r="AT29" s="222"/>
      <c r="AU29" s="222"/>
      <c r="AV29" s="222"/>
      <c r="AW29" s="222"/>
      <c r="AX29" s="222"/>
      <c r="AY29" s="222">
        <v>100</v>
      </c>
    </row>
    <row r="30" s="5" customFormat="1" ht="15.6" customHeight="1" spans="1:51">
      <c r="A30" s="59">
        <f>A6</f>
        <v>608</v>
      </c>
      <c r="B30" s="58" t="s">
        <v>120</v>
      </c>
      <c r="C30" s="59" t="s">
        <v>146</v>
      </c>
      <c r="D30" s="60" t="s">
        <v>135</v>
      </c>
      <c r="E30" s="61" t="s">
        <v>160</v>
      </c>
      <c r="F30" s="61" t="s">
        <v>161</v>
      </c>
      <c r="G30" s="223"/>
      <c r="H30" s="119">
        <v>1</v>
      </c>
      <c r="I30" s="119">
        <v>1</v>
      </c>
      <c r="J30" s="119">
        <v>0</v>
      </c>
      <c r="K30" s="119">
        <v>0</v>
      </c>
      <c r="L30" s="119">
        <v>0</v>
      </c>
      <c r="M30" s="119">
        <v>0</v>
      </c>
      <c r="N30" s="25">
        <v>0</v>
      </c>
      <c r="O30" s="119">
        <f>P30+Q30*2+R30*4+S30*8</f>
        <v>0</v>
      </c>
      <c r="P30" s="119">
        <v>0</v>
      </c>
      <c r="Q30" s="119">
        <v>0</v>
      </c>
      <c r="R30" s="119">
        <v>0</v>
      </c>
      <c r="S30" s="119">
        <v>0</v>
      </c>
      <c r="T30" s="234">
        <f t="shared" si="2"/>
        <v>3</v>
      </c>
      <c r="U30" s="236">
        <v>85</v>
      </c>
      <c r="V30" s="235">
        <v>10</v>
      </c>
      <c r="W30" s="236">
        <v>200</v>
      </c>
      <c r="X30" s="236">
        <v>25</v>
      </c>
      <c r="Y30" s="236">
        <v>400</v>
      </c>
      <c r="Z30" s="235">
        <v>50</v>
      </c>
      <c r="AA30" s="223">
        <v>850</v>
      </c>
      <c r="AB30" s="223">
        <v>75</v>
      </c>
      <c r="AC30" s="223">
        <v>1300</v>
      </c>
      <c r="AD30" s="223">
        <v>0</v>
      </c>
      <c r="AE30" s="223">
        <v>0</v>
      </c>
      <c r="AF30" s="243">
        <v>30000</v>
      </c>
      <c r="AG30" s="223">
        <v>110</v>
      </c>
      <c r="AH30" s="223">
        <v>125</v>
      </c>
      <c r="AI30" s="223">
        <v>100</v>
      </c>
      <c r="AJ30" s="223">
        <v>120</v>
      </c>
      <c r="AK30" s="223">
        <v>5000</v>
      </c>
      <c r="AL30" s="223">
        <v>115</v>
      </c>
      <c r="AM30" s="223">
        <v>60000</v>
      </c>
      <c r="AN30" s="223">
        <v>110</v>
      </c>
      <c r="AO30" s="223">
        <v>60000</v>
      </c>
      <c r="AP30" s="223">
        <v>0</v>
      </c>
      <c r="AQ30" s="223">
        <v>0</v>
      </c>
      <c r="AR30" s="243">
        <v>30000</v>
      </c>
      <c r="AS30" s="223">
        <v>50</v>
      </c>
      <c r="AT30" s="223">
        <v>120</v>
      </c>
      <c r="AU30" s="223">
        <v>86</v>
      </c>
      <c r="AV30" s="223">
        <v>85</v>
      </c>
      <c r="AW30" s="223">
        <v>114</v>
      </c>
      <c r="AX30" s="223">
        <v>115</v>
      </c>
      <c r="AY30" s="223">
        <v>100</v>
      </c>
    </row>
    <row r="31" s="2" customFormat="1" ht="15.6" customHeight="1" spans="1:51">
      <c r="A31" s="34"/>
      <c r="B31" s="35"/>
      <c r="C31" s="34"/>
      <c r="D31" s="36"/>
      <c r="E31" s="37" t="s">
        <v>162</v>
      </c>
      <c r="F31" s="37" t="s">
        <v>163</v>
      </c>
      <c r="G31" s="222"/>
      <c r="H31" s="49">
        <v>0</v>
      </c>
      <c r="I31" s="49">
        <v>0</v>
      </c>
      <c r="J31" s="49">
        <v>1</v>
      </c>
      <c r="K31" s="49">
        <v>0</v>
      </c>
      <c r="L31" s="49">
        <v>0</v>
      </c>
      <c r="M31" s="49">
        <v>0</v>
      </c>
      <c r="N31" s="25">
        <v>0</v>
      </c>
      <c r="O31" s="49">
        <f>P31+Q31*2+R31*4+S31*8</f>
        <v>0</v>
      </c>
      <c r="P31" s="49">
        <v>0</v>
      </c>
      <c r="Q31" s="49">
        <v>0</v>
      </c>
      <c r="R31" s="49">
        <v>0</v>
      </c>
      <c r="S31" s="49">
        <v>0</v>
      </c>
      <c r="T31" s="148">
        <f t="shared" si="2"/>
        <v>4</v>
      </c>
      <c r="U31" s="232" t="s">
        <v>181</v>
      </c>
      <c r="V31" s="233" t="s">
        <v>181</v>
      </c>
      <c r="W31" s="232" t="s">
        <v>181</v>
      </c>
      <c r="X31" s="232" t="s">
        <v>181</v>
      </c>
      <c r="Y31" s="232" t="s">
        <v>181</v>
      </c>
      <c r="Z31" s="233" t="s">
        <v>181</v>
      </c>
      <c r="AA31" s="222" t="s">
        <v>181</v>
      </c>
      <c r="AB31" s="222" t="s">
        <v>181</v>
      </c>
      <c r="AC31" s="222" t="s">
        <v>181</v>
      </c>
      <c r="AD31" s="222" t="s">
        <v>181</v>
      </c>
      <c r="AE31" s="222" t="s">
        <v>181</v>
      </c>
      <c r="AF31" s="243" t="s">
        <v>181</v>
      </c>
      <c r="AG31" s="222" t="s">
        <v>181</v>
      </c>
      <c r="AH31" s="222" t="s">
        <v>181</v>
      </c>
      <c r="AI31" s="222" t="s">
        <v>181</v>
      </c>
      <c r="AJ31" s="222" t="s">
        <v>181</v>
      </c>
      <c r="AK31" s="222" t="s">
        <v>181</v>
      </c>
      <c r="AL31" s="222" t="s">
        <v>181</v>
      </c>
      <c r="AM31" s="247" t="s">
        <v>181</v>
      </c>
      <c r="AN31" s="247" t="s">
        <v>181</v>
      </c>
      <c r="AO31" s="247" t="s">
        <v>181</v>
      </c>
      <c r="AP31" s="222">
        <v>0</v>
      </c>
      <c r="AQ31" s="222" t="s">
        <v>181</v>
      </c>
      <c r="AR31" s="243" t="s">
        <v>181</v>
      </c>
      <c r="AS31" s="222" t="s">
        <v>1386</v>
      </c>
      <c r="AT31" s="222" t="s">
        <v>1387</v>
      </c>
      <c r="AU31" s="222" t="s">
        <v>181</v>
      </c>
      <c r="AV31" s="222" t="s">
        <v>181</v>
      </c>
      <c r="AW31" s="222" t="s">
        <v>181</v>
      </c>
      <c r="AX31" s="222" t="s">
        <v>181</v>
      </c>
      <c r="AY31" s="222">
        <v>100</v>
      </c>
    </row>
    <row r="32" ht="15.6" customHeight="1" spans="1:51">
      <c r="A32" s="31">
        <f>A4</f>
        <v>608</v>
      </c>
      <c r="B32" s="40" t="s">
        <v>126</v>
      </c>
      <c r="C32" s="31" t="s">
        <v>164</v>
      </c>
      <c r="D32" s="41" t="s">
        <v>109</v>
      </c>
      <c r="E32" s="42" t="s">
        <v>165</v>
      </c>
      <c r="F32" s="42" t="s">
        <v>163</v>
      </c>
      <c r="G32" s="223"/>
      <c r="H32" s="21">
        <v>0</v>
      </c>
      <c r="I32" s="21">
        <v>0</v>
      </c>
      <c r="J32" s="21">
        <v>1</v>
      </c>
      <c r="K32" s="21">
        <v>0</v>
      </c>
      <c r="L32" s="21">
        <v>0</v>
      </c>
      <c r="M32" s="21">
        <v>0</v>
      </c>
      <c r="N32" s="25">
        <v>0</v>
      </c>
      <c r="O32" s="21">
        <f>P32+Q32*2+R32*4+S32*8</f>
        <v>0</v>
      </c>
      <c r="P32" s="21">
        <v>0</v>
      </c>
      <c r="Q32" s="21">
        <v>0</v>
      </c>
      <c r="R32" s="21">
        <v>0</v>
      </c>
      <c r="S32" s="21">
        <v>0</v>
      </c>
      <c r="T32" s="234">
        <f t="shared" si="2"/>
        <v>4</v>
      </c>
      <c r="U32" s="223">
        <v>85</v>
      </c>
      <c r="V32" s="223">
        <v>4</v>
      </c>
      <c r="W32" s="223">
        <v>400</v>
      </c>
      <c r="X32" s="223">
        <v>25</v>
      </c>
      <c r="Y32" s="223">
        <v>1000</v>
      </c>
      <c r="Z32" s="223">
        <v>50</v>
      </c>
      <c r="AA32" s="223">
        <v>1850</v>
      </c>
      <c r="AB32" s="223">
        <v>75</v>
      </c>
      <c r="AC32" s="223">
        <v>3000</v>
      </c>
      <c r="AD32" s="223">
        <v>0</v>
      </c>
      <c r="AE32" s="223">
        <v>0</v>
      </c>
      <c r="AF32" s="243">
        <v>30000</v>
      </c>
      <c r="AG32" s="223">
        <v>110</v>
      </c>
      <c r="AH32" s="223">
        <v>125</v>
      </c>
      <c r="AI32" s="223">
        <v>120</v>
      </c>
      <c r="AJ32" s="223">
        <v>120</v>
      </c>
      <c r="AK32" s="223">
        <v>5050</v>
      </c>
      <c r="AL32" s="223">
        <v>115</v>
      </c>
      <c r="AM32" s="248">
        <v>60050</v>
      </c>
      <c r="AN32" s="248">
        <v>110</v>
      </c>
      <c r="AO32" s="248">
        <v>60100</v>
      </c>
      <c r="AP32" s="223">
        <v>0</v>
      </c>
      <c r="AQ32" s="223">
        <v>0</v>
      </c>
      <c r="AR32" s="243">
        <v>30000</v>
      </c>
      <c r="AS32" s="171">
        <v>78</v>
      </c>
      <c r="AT32" s="171">
        <v>113</v>
      </c>
      <c r="AU32" s="223">
        <v>86</v>
      </c>
      <c r="AV32" s="223">
        <v>85</v>
      </c>
      <c r="AW32" s="223">
        <v>114</v>
      </c>
      <c r="AX32" s="223">
        <v>115</v>
      </c>
      <c r="AY32" s="223">
        <v>100</v>
      </c>
    </row>
    <row r="33" s="2" customFormat="1" ht="15.6" customHeight="1" spans="1:51">
      <c r="A33" s="34"/>
      <c r="B33" s="35"/>
      <c r="C33" s="34"/>
      <c r="D33" s="36"/>
      <c r="E33" s="37" t="s">
        <v>162</v>
      </c>
      <c r="F33" s="37"/>
      <c r="G33" s="222"/>
      <c r="H33" s="49">
        <v>0</v>
      </c>
      <c r="I33" s="49">
        <v>0</v>
      </c>
      <c r="J33" s="49">
        <v>1</v>
      </c>
      <c r="K33" s="49">
        <v>0</v>
      </c>
      <c r="L33" s="49">
        <v>0</v>
      </c>
      <c r="M33" s="49">
        <v>0</v>
      </c>
      <c r="N33" s="25">
        <v>0</v>
      </c>
      <c r="O33" s="49">
        <f t="shared" ref="O33:O36" si="4">P33+Q33*2+R33*4+S33*8</f>
        <v>0</v>
      </c>
      <c r="P33" s="49">
        <v>0</v>
      </c>
      <c r="Q33" s="49">
        <v>0</v>
      </c>
      <c r="R33" s="49">
        <v>0</v>
      </c>
      <c r="S33" s="49">
        <v>0</v>
      </c>
      <c r="T33" s="148">
        <f t="shared" si="2"/>
        <v>4</v>
      </c>
      <c r="U33" s="232" t="s">
        <v>181</v>
      </c>
      <c r="V33" s="233" t="s">
        <v>181</v>
      </c>
      <c r="W33" s="232" t="s">
        <v>181</v>
      </c>
      <c r="X33" s="232" t="s">
        <v>181</v>
      </c>
      <c r="Y33" s="232" t="s">
        <v>181</v>
      </c>
      <c r="Z33" s="233" t="s">
        <v>181</v>
      </c>
      <c r="AA33" s="222" t="s">
        <v>181</v>
      </c>
      <c r="AB33" s="222" t="s">
        <v>181</v>
      </c>
      <c r="AC33" s="222" t="s">
        <v>181</v>
      </c>
      <c r="AD33" s="222" t="s">
        <v>181</v>
      </c>
      <c r="AE33" s="222" t="s">
        <v>181</v>
      </c>
      <c r="AF33" s="243" t="s">
        <v>181</v>
      </c>
      <c r="AG33" s="222" t="s">
        <v>181</v>
      </c>
      <c r="AH33" s="222" t="s">
        <v>181</v>
      </c>
      <c r="AI33" s="222" t="s">
        <v>181</v>
      </c>
      <c r="AJ33" s="222" t="s">
        <v>181</v>
      </c>
      <c r="AK33" s="222" t="s">
        <v>181</v>
      </c>
      <c r="AL33" s="222" t="s">
        <v>181</v>
      </c>
      <c r="AM33" s="247" t="s">
        <v>181</v>
      </c>
      <c r="AN33" s="247" t="s">
        <v>181</v>
      </c>
      <c r="AO33" s="247" t="s">
        <v>181</v>
      </c>
      <c r="AP33" s="222">
        <v>0</v>
      </c>
      <c r="AQ33" s="222" t="s">
        <v>181</v>
      </c>
      <c r="AR33" s="243" t="s">
        <v>181</v>
      </c>
      <c r="AS33" s="222" t="s">
        <v>1386</v>
      </c>
      <c r="AT33" s="222" t="s">
        <v>1387</v>
      </c>
      <c r="AU33" s="222" t="s">
        <v>181</v>
      </c>
      <c r="AV33" s="222" t="s">
        <v>181</v>
      </c>
      <c r="AW33" s="222" t="s">
        <v>181</v>
      </c>
      <c r="AX33" s="222" t="s">
        <v>181</v>
      </c>
      <c r="AY33" s="222">
        <v>100</v>
      </c>
    </row>
    <row r="34" ht="15.6" customHeight="1" spans="1:51">
      <c r="A34" s="31">
        <f>A32</f>
        <v>608</v>
      </c>
      <c r="B34" s="40" t="s">
        <v>126</v>
      </c>
      <c r="C34" s="31" t="s">
        <v>164</v>
      </c>
      <c r="D34" s="41" t="s">
        <v>166</v>
      </c>
      <c r="E34" s="42" t="s">
        <v>167</v>
      </c>
      <c r="F34" s="42" t="s">
        <v>168</v>
      </c>
      <c r="G34" s="223"/>
      <c r="H34" s="21">
        <v>0</v>
      </c>
      <c r="I34" s="21">
        <v>0</v>
      </c>
      <c r="J34" s="21">
        <v>1</v>
      </c>
      <c r="K34" s="21">
        <v>0</v>
      </c>
      <c r="L34" s="21">
        <v>0</v>
      </c>
      <c r="M34" s="21">
        <v>0</v>
      </c>
      <c r="N34" s="25">
        <v>0</v>
      </c>
      <c r="O34" s="21">
        <f t="shared" si="4"/>
        <v>0</v>
      </c>
      <c r="P34" s="21">
        <v>0</v>
      </c>
      <c r="Q34" s="21">
        <v>0</v>
      </c>
      <c r="R34" s="21">
        <v>0</v>
      </c>
      <c r="S34" s="21">
        <v>0</v>
      </c>
      <c r="T34" s="234">
        <f t="shared" si="2"/>
        <v>4</v>
      </c>
      <c r="U34" s="223">
        <v>85</v>
      </c>
      <c r="V34" s="223">
        <v>4</v>
      </c>
      <c r="W34" s="223">
        <v>400</v>
      </c>
      <c r="X34" s="223">
        <v>25</v>
      </c>
      <c r="Y34" s="223">
        <v>1000</v>
      </c>
      <c r="Z34" s="223">
        <v>50</v>
      </c>
      <c r="AA34" s="223">
        <v>1850</v>
      </c>
      <c r="AB34" s="223">
        <v>75</v>
      </c>
      <c r="AC34" s="223">
        <v>3000</v>
      </c>
      <c r="AD34" s="223">
        <v>0</v>
      </c>
      <c r="AE34" s="223">
        <v>0</v>
      </c>
      <c r="AF34" s="243">
        <v>30000</v>
      </c>
      <c r="AG34" s="223">
        <v>110</v>
      </c>
      <c r="AH34" s="223">
        <v>125</v>
      </c>
      <c r="AI34" s="223">
        <v>120</v>
      </c>
      <c r="AJ34" s="223">
        <v>120</v>
      </c>
      <c r="AK34" s="223">
        <v>5050</v>
      </c>
      <c r="AL34" s="223">
        <v>115</v>
      </c>
      <c r="AM34" s="248">
        <v>60050</v>
      </c>
      <c r="AN34" s="248">
        <v>110</v>
      </c>
      <c r="AO34" s="248">
        <v>60100</v>
      </c>
      <c r="AP34" s="223">
        <v>0</v>
      </c>
      <c r="AQ34" s="223">
        <v>0</v>
      </c>
      <c r="AR34" s="243">
        <v>30000</v>
      </c>
      <c r="AS34" s="171">
        <v>78</v>
      </c>
      <c r="AT34" s="171">
        <v>113</v>
      </c>
      <c r="AU34" s="223">
        <v>86</v>
      </c>
      <c r="AV34" s="223">
        <v>85</v>
      </c>
      <c r="AW34" s="223">
        <v>114</v>
      </c>
      <c r="AX34" s="223">
        <v>115</v>
      </c>
      <c r="AY34" s="223">
        <v>100</v>
      </c>
    </row>
    <row r="35" s="2" customFormat="1" ht="15.6" customHeight="1" spans="1:51">
      <c r="A35" s="34"/>
      <c r="B35" s="35"/>
      <c r="C35" s="34"/>
      <c r="D35" s="36"/>
      <c r="E35" s="37" t="s">
        <v>162</v>
      </c>
      <c r="F35" s="37"/>
      <c r="G35" s="222"/>
      <c r="H35" s="49">
        <v>0</v>
      </c>
      <c r="I35" s="49">
        <v>0</v>
      </c>
      <c r="J35" s="49">
        <v>1</v>
      </c>
      <c r="K35" s="49">
        <v>0</v>
      </c>
      <c r="L35" s="49">
        <v>0</v>
      </c>
      <c r="M35" s="49">
        <v>0</v>
      </c>
      <c r="N35" s="25">
        <v>0</v>
      </c>
      <c r="O35" s="49">
        <f t="shared" si="4"/>
        <v>0</v>
      </c>
      <c r="P35" s="49">
        <v>0</v>
      </c>
      <c r="Q35" s="49">
        <v>0</v>
      </c>
      <c r="R35" s="49">
        <v>0</v>
      </c>
      <c r="S35" s="49">
        <v>0</v>
      </c>
      <c r="T35" s="148">
        <f t="shared" si="2"/>
        <v>4</v>
      </c>
      <c r="U35" s="232" t="s">
        <v>181</v>
      </c>
      <c r="V35" s="233" t="s">
        <v>181</v>
      </c>
      <c r="W35" s="232" t="s">
        <v>181</v>
      </c>
      <c r="X35" s="232" t="s">
        <v>181</v>
      </c>
      <c r="Y35" s="232" t="s">
        <v>181</v>
      </c>
      <c r="Z35" s="233" t="s">
        <v>181</v>
      </c>
      <c r="AA35" s="222" t="s">
        <v>181</v>
      </c>
      <c r="AB35" s="222" t="s">
        <v>181</v>
      </c>
      <c r="AC35" s="222" t="s">
        <v>181</v>
      </c>
      <c r="AD35" s="222" t="s">
        <v>181</v>
      </c>
      <c r="AE35" s="222" t="s">
        <v>181</v>
      </c>
      <c r="AF35" s="243" t="s">
        <v>181</v>
      </c>
      <c r="AG35" s="222" t="s">
        <v>181</v>
      </c>
      <c r="AH35" s="222" t="s">
        <v>181</v>
      </c>
      <c r="AI35" s="222" t="s">
        <v>181</v>
      </c>
      <c r="AJ35" s="222" t="s">
        <v>181</v>
      </c>
      <c r="AK35" s="222" t="s">
        <v>181</v>
      </c>
      <c r="AL35" s="222" t="s">
        <v>181</v>
      </c>
      <c r="AM35" s="247" t="s">
        <v>181</v>
      </c>
      <c r="AN35" s="247" t="s">
        <v>181</v>
      </c>
      <c r="AO35" s="247" t="s">
        <v>181</v>
      </c>
      <c r="AP35" s="222">
        <v>0</v>
      </c>
      <c r="AQ35" s="222" t="s">
        <v>181</v>
      </c>
      <c r="AR35" s="243" t="s">
        <v>181</v>
      </c>
      <c r="AS35" s="222" t="s">
        <v>1386</v>
      </c>
      <c r="AT35" s="222" t="s">
        <v>1387</v>
      </c>
      <c r="AU35" s="222" t="s">
        <v>181</v>
      </c>
      <c r="AV35" s="222" t="s">
        <v>181</v>
      </c>
      <c r="AW35" s="222" t="s">
        <v>181</v>
      </c>
      <c r="AX35" s="222" t="s">
        <v>181</v>
      </c>
      <c r="AY35" s="222">
        <v>100</v>
      </c>
    </row>
    <row r="36" ht="15.6" customHeight="1" spans="1:51">
      <c r="A36" s="31">
        <f>A34</f>
        <v>608</v>
      </c>
      <c r="B36" s="40" t="s">
        <v>126</v>
      </c>
      <c r="C36" s="31" t="s">
        <v>164</v>
      </c>
      <c r="D36" s="41" t="s">
        <v>169</v>
      </c>
      <c r="E36" s="42" t="s">
        <v>170</v>
      </c>
      <c r="F36" s="42" t="s">
        <v>171</v>
      </c>
      <c r="G36" s="223"/>
      <c r="H36" s="21">
        <v>0</v>
      </c>
      <c r="I36" s="21">
        <v>0</v>
      </c>
      <c r="J36" s="21">
        <v>1</v>
      </c>
      <c r="K36" s="21">
        <v>0</v>
      </c>
      <c r="L36" s="21">
        <v>0</v>
      </c>
      <c r="M36" s="21">
        <v>0</v>
      </c>
      <c r="N36" s="25">
        <v>0</v>
      </c>
      <c r="O36" s="21">
        <f t="shared" si="4"/>
        <v>0</v>
      </c>
      <c r="P36" s="21">
        <v>0</v>
      </c>
      <c r="Q36" s="21">
        <v>0</v>
      </c>
      <c r="R36" s="21">
        <v>0</v>
      </c>
      <c r="S36" s="21">
        <v>0</v>
      </c>
      <c r="T36" s="234">
        <f t="shared" si="2"/>
        <v>4</v>
      </c>
      <c r="U36" s="223">
        <v>85</v>
      </c>
      <c r="V36" s="223">
        <v>4</v>
      </c>
      <c r="W36" s="223">
        <v>400</v>
      </c>
      <c r="X36" s="223">
        <v>25</v>
      </c>
      <c r="Y36" s="223">
        <v>1000</v>
      </c>
      <c r="Z36" s="223">
        <v>50</v>
      </c>
      <c r="AA36" s="223">
        <v>1850</v>
      </c>
      <c r="AB36" s="223">
        <v>75</v>
      </c>
      <c r="AC36" s="223">
        <v>3000</v>
      </c>
      <c r="AD36" s="223">
        <v>0</v>
      </c>
      <c r="AE36" s="223">
        <v>0</v>
      </c>
      <c r="AF36" s="243">
        <v>30000</v>
      </c>
      <c r="AG36" s="223">
        <v>110</v>
      </c>
      <c r="AH36" s="223">
        <v>125</v>
      </c>
      <c r="AI36" s="223">
        <v>120</v>
      </c>
      <c r="AJ36" s="223">
        <v>120</v>
      </c>
      <c r="AK36" s="223">
        <v>5050</v>
      </c>
      <c r="AL36" s="223">
        <v>115</v>
      </c>
      <c r="AM36" s="248">
        <v>60050</v>
      </c>
      <c r="AN36" s="248">
        <v>110</v>
      </c>
      <c r="AO36" s="248">
        <v>60100</v>
      </c>
      <c r="AP36" s="223">
        <v>0</v>
      </c>
      <c r="AQ36" s="223">
        <v>0</v>
      </c>
      <c r="AR36" s="243">
        <v>30000</v>
      </c>
      <c r="AS36" s="223">
        <v>78</v>
      </c>
      <c r="AT36" s="223">
        <v>113</v>
      </c>
      <c r="AU36" s="223">
        <v>86</v>
      </c>
      <c r="AV36" s="223">
        <v>85</v>
      </c>
      <c r="AW36" s="223">
        <v>114</v>
      </c>
      <c r="AX36" s="223">
        <v>115</v>
      </c>
      <c r="AY36" s="223">
        <v>100</v>
      </c>
    </row>
    <row r="37" s="3" customFormat="1" ht="15.6" customHeight="1" spans="1:51">
      <c r="A37" s="34"/>
      <c r="B37" s="35"/>
      <c r="C37" s="34"/>
      <c r="D37" s="36"/>
      <c r="E37" s="37"/>
      <c r="F37" s="37"/>
      <c r="G37" s="222"/>
      <c r="H37" s="49"/>
      <c r="I37" s="49"/>
      <c r="J37" s="49"/>
      <c r="K37" s="49"/>
      <c r="L37" s="49"/>
      <c r="M37" s="49"/>
      <c r="N37" s="25">
        <v>0</v>
      </c>
      <c r="O37" s="49"/>
      <c r="P37" s="49"/>
      <c r="Q37" s="49"/>
      <c r="R37" s="49"/>
      <c r="S37" s="49"/>
      <c r="T37" s="148"/>
      <c r="U37" s="222"/>
      <c r="V37" s="222"/>
      <c r="W37" s="222"/>
      <c r="X37" s="222"/>
      <c r="Y37" s="222"/>
      <c r="Z37" s="222"/>
      <c r="AA37" s="222"/>
      <c r="AB37" s="222"/>
      <c r="AC37" s="222"/>
      <c r="AD37" s="222"/>
      <c r="AE37" s="222"/>
      <c r="AF37" s="243"/>
      <c r="AG37" s="222"/>
      <c r="AH37" s="222"/>
      <c r="AI37" s="222"/>
      <c r="AJ37" s="222"/>
      <c r="AK37" s="222"/>
      <c r="AL37" s="222"/>
      <c r="AM37" s="247"/>
      <c r="AN37" s="247"/>
      <c r="AO37" s="247"/>
      <c r="AP37" s="222"/>
      <c r="AQ37" s="222"/>
      <c r="AR37" s="243"/>
      <c r="AS37" s="222"/>
      <c r="AT37" s="222"/>
      <c r="AU37" s="222"/>
      <c r="AV37" s="222"/>
      <c r="AW37" s="222"/>
      <c r="AX37" s="222"/>
      <c r="AY37" s="222">
        <v>100</v>
      </c>
    </row>
    <row r="38" customFormat="1" ht="15.6" customHeight="1" spans="1:51">
      <c r="A38" s="48">
        <f>A36</f>
        <v>608</v>
      </c>
      <c r="B38" s="40"/>
      <c r="C38" s="31" t="s">
        <v>164</v>
      </c>
      <c r="D38" s="41" t="s">
        <v>172</v>
      </c>
      <c r="E38" s="42" t="s">
        <v>173</v>
      </c>
      <c r="F38" s="42" t="s">
        <v>174</v>
      </c>
      <c r="G38" s="223"/>
      <c r="H38" s="21"/>
      <c r="I38" s="21"/>
      <c r="J38" s="21"/>
      <c r="K38" s="21"/>
      <c r="L38" s="21"/>
      <c r="M38" s="21"/>
      <c r="N38" s="25">
        <v>0</v>
      </c>
      <c r="O38" s="21"/>
      <c r="P38" s="21"/>
      <c r="Q38" s="21"/>
      <c r="R38" s="21"/>
      <c r="S38" s="21"/>
      <c r="T38" s="195"/>
      <c r="U38" s="223"/>
      <c r="V38" s="223"/>
      <c r="W38" s="223"/>
      <c r="X38" s="223"/>
      <c r="Y38" s="223"/>
      <c r="Z38" s="223"/>
      <c r="AA38" s="223"/>
      <c r="AB38" s="223"/>
      <c r="AC38" s="223"/>
      <c r="AD38" s="223"/>
      <c r="AE38" s="223"/>
      <c r="AF38" s="243"/>
      <c r="AG38" s="223"/>
      <c r="AH38" s="223"/>
      <c r="AI38" s="223"/>
      <c r="AJ38" s="223"/>
      <c r="AK38" s="223"/>
      <c r="AL38" s="223"/>
      <c r="AM38" s="248"/>
      <c r="AN38" s="248"/>
      <c r="AO38" s="248"/>
      <c r="AP38" s="223"/>
      <c r="AQ38" s="223"/>
      <c r="AR38" s="243"/>
      <c r="AS38" s="223"/>
      <c r="AT38" s="223"/>
      <c r="AU38" s="223"/>
      <c r="AV38" s="223"/>
      <c r="AW38" s="223"/>
      <c r="AX38" s="223"/>
      <c r="AY38" s="223">
        <v>100</v>
      </c>
    </row>
    <row r="39" s="3" customFormat="1" ht="15.6" customHeight="1" spans="1:51">
      <c r="A39" s="34"/>
      <c r="B39" s="35"/>
      <c r="C39" s="34"/>
      <c r="D39" s="36"/>
      <c r="E39" s="37"/>
      <c r="F39" s="37"/>
      <c r="G39" s="222"/>
      <c r="H39" s="49"/>
      <c r="I39" s="49"/>
      <c r="J39" s="49"/>
      <c r="K39" s="49"/>
      <c r="L39" s="49"/>
      <c r="M39" s="49"/>
      <c r="N39" s="25">
        <v>0</v>
      </c>
      <c r="O39" s="49"/>
      <c r="P39" s="49"/>
      <c r="Q39" s="49"/>
      <c r="R39" s="49"/>
      <c r="S39" s="49"/>
      <c r="T39" s="148"/>
      <c r="U39" s="222"/>
      <c r="V39" s="222"/>
      <c r="W39" s="222"/>
      <c r="X39" s="222"/>
      <c r="Y39" s="222"/>
      <c r="Z39" s="222"/>
      <c r="AA39" s="222"/>
      <c r="AB39" s="222"/>
      <c r="AC39" s="222"/>
      <c r="AD39" s="222"/>
      <c r="AE39" s="222"/>
      <c r="AF39" s="243"/>
      <c r="AG39" s="222"/>
      <c r="AH39" s="222"/>
      <c r="AI39" s="222"/>
      <c r="AJ39" s="222"/>
      <c r="AK39" s="222"/>
      <c r="AL39" s="222"/>
      <c r="AM39" s="247"/>
      <c r="AN39" s="247"/>
      <c r="AO39" s="247"/>
      <c r="AP39" s="222"/>
      <c r="AQ39" s="222"/>
      <c r="AR39" s="243"/>
      <c r="AS39" s="222"/>
      <c r="AT39" s="222"/>
      <c r="AU39" s="222"/>
      <c r="AV39" s="222"/>
      <c r="AW39" s="222"/>
      <c r="AX39" s="222"/>
      <c r="AY39" s="222">
        <v>100</v>
      </c>
    </row>
    <row r="40" customFormat="1" ht="15.6" customHeight="1" spans="1:51">
      <c r="A40" s="48">
        <f>A38</f>
        <v>608</v>
      </c>
      <c r="B40" s="40"/>
      <c r="C40" s="31" t="s">
        <v>164</v>
      </c>
      <c r="D40" s="41" t="s">
        <v>175</v>
      </c>
      <c r="E40" s="42" t="s">
        <v>176</v>
      </c>
      <c r="F40" s="42" t="s">
        <v>177</v>
      </c>
      <c r="G40" s="223"/>
      <c r="H40" s="21"/>
      <c r="I40" s="21"/>
      <c r="J40" s="21"/>
      <c r="K40" s="21"/>
      <c r="L40" s="21"/>
      <c r="M40" s="21"/>
      <c r="N40" s="25">
        <v>0</v>
      </c>
      <c r="O40" s="21"/>
      <c r="P40" s="21"/>
      <c r="Q40" s="21"/>
      <c r="R40" s="21"/>
      <c r="S40" s="21"/>
      <c r="T40" s="195"/>
      <c r="U40" s="223"/>
      <c r="V40" s="223"/>
      <c r="W40" s="223"/>
      <c r="X40" s="223"/>
      <c r="Y40" s="223"/>
      <c r="Z40" s="223"/>
      <c r="AA40" s="223"/>
      <c r="AB40" s="223"/>
      <c r="AC40" s="223"/>
      <c r="AD40" s="223"/>
      <c r="AE40" s="223"/>
      <c r="AF40" s="243"/>
      <c r="AG40" s="223"/>
      <c r="AH40" s="223"/>
      <c r="AI40" s="223"/>
      <c r="AJ40" s="223"/>
      <c r="AK40" s="223"/>
      <c r="AL40" s="223"/>
      <c r="AM40" s="248"/>
      <c r="AN40" s="248"/>
      <c r="AO40" s="248"/>
      <c r="AP40" s="223"/>
      <c r="AQ40" s="223"/>
      <c r="AR40" s="243"/>
      <c r="AS40" s="223"/>
      <c r="AT40" s="223"/>
      <c r="AU40" s="223"/>
      <c r="AV40" s="223"/>
      <c r="AW40" s="223"/>
      <c r="AX40" s="223"/>
      <c r="AY40" s="223">
        <v>100</v>
      </c>
    </row>
    <row r="41" s="6" customFormat="1" ht="15.6" customHeight="1" spans="1:51">
      <c r="A41" s="62"/>
      <c r="B41" s="63"/>
      <c r="C41" s="62"/>
      <c r="D41" s="64"/>
      <c r="E41" s="65" t="s">
        <v>178</v>
      </c>
      <c r="F41" s="65" t="s">
        <v>179</v>
      </c>
      <c r="G41" s="225"/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25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238">
        <f>H41+I41*2+J41*4+K41*8+L41*16+M41*32+N41*64+P41*256+Q41*512+R41*1024+S41*2048</f>
        <v>0</v>
      </c>
      <c r="U41" s="239" t="s">
        <v>181</v>
      </c>
      <c r="V41" s="239" t="s">
        <v>181</v>
      </c>
      <c r="W41" s="239" t="s">
        <v>181</v>
      </c>
      <c r="X41" s="239" t="s">
        <v>181</v>
      </c>
      <c r="Y41" s="239" t="s">
        <v>181</v>
      </c>
      <c r="Z41" s="239" t="s">
        <v>181</v>
      </c>
      <c r="AA41" s="239" t="s">
        <v>181</v>
      </c>
      <c r="AB41" s="239" t="s">
        <v>181</v>
      </c>
      <c r="AC41" s="239" t="s">
        <v>181</v>
      </c>
      <c r="AD41" s="239" t="s">
        <v>181</v>
      </c>
      <c r="AE41" s="239" t="s">
        <v>181</v>
      </c>
      <c r="AF41" s="244" t="s">
        <v>181</v>
      </c>
      <c r="AG41" s="239" t="s">
        <v>181</v>
      </c>
      <c r="AH41" s="239" t="s">
        <v>181</v>
      </c>
      <c r="AI41" s="239" t="s">
        <v>181</v>
      </c>
      <c r="AJ41" s="239" t="s">
        <v>181</v>
      </c>
      <c r="AK41" s="239" t="s">
        <v>181</v>
      </c>
      <c r="AL41" s="239" t="s">
        <v>181</v>
      </c>
      <c r="AM41" s="239" t="s">
        <v>181</v>
      </c>
      <c r="AN41" s="239" t="s">
        <v>181</v>
      </c>
      <c r="AO41" s="239" t="s">
        <v>181</v>
      </c>
      <c r="AP41" s="239" t="s">
        <v>181</v>
      </c>
      <c r="AQ41" s="239" t="s">
        <v>181</v>
      </c>
      <c r="AR41" s="244" t="s">
        <v>181</v>
      </c>
      <c r="AS41" s="239" t="s">
        <v>181</v>
      </c>
      <c r="AT41" s="239" t="s">
        <v>181</v>
      </c>
      <c r="AU41" s="239" t="s">
        <v>181</v>
      </c>
      <c r="AV41" s="239" t="s">
        <v>181</v>
      </c>
      <c r="AW41" s="239" t="s">
        <v>181</v>
      </c>
      <c r="AX41" s="239" t="s">
        <v>181</v>
      </c>
      <c r="AY41" s="239">
        <v>100</v>
      </c>
    </row>
    <row r="42" ht="17.5" spans="1:51">
      <c r="A42" s="31">
        <f t="shared" ref="A42:A46" si="5">A36</f>
        <v>608</v>
      </c>
      <c r="B42" s="40" t="s">
        <v>129</v>
      </c>
      <c r="C42" s="31" t="s">
        <v>179</v>
      </c>
      <c r="D42" s="41" t="s">
        <v>109</v>
      </c>
      <c r="E42" s="42" t="s">
        <v>182</v>
      </c>
      <c r="F42" s="42" t="s">
        <v>179</v>
      </c>
      <c r="G42" s="223"/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5">
        <v>0</v>
      </c>
      <c r="O42" s="21">
        <f>P42+Q42*2+R42*4+S42*8</f>
        <v>0</v>
      </c>
      <c r="P42" s="21">
        <v>0</v>
      </c>
      <c r="Q42" s="21">
        <v>0</v>
      </c>
      <c r="R42" s="21">
        <v>0</v>
      </c>
      <c r="S42" s="21">
        <v>0</v>
      </c>
      <c r="T42" s="234">
        <f>H42+I42*2+J42*4+K42*8+L42*16+M42*32+N42*64+P42*256+Q42*512+R42*1024+S42*2048</f>
        <v>0</v>
      </c>
      <c r="U42" s="223">
        <v>85</v>
      </c>
      <c r="V42" s="223">
        <v>4</v>
      </c>
      <c r="W42" s="223">
        <v>400</v>
      </c>
      <c r="X42" s="223">
        <v>25</v>
      </c>
      <c r="Y42" s="223">
        <v>1000</v>
      </c>
      <c r="Z42" s="223">
        <v>50</v>
      </c>
      <c r="AA42" s="223">
        <v>1850</v>
      </c>
      <c r="AB42" s="223">
        <v>75</v>
      </c>
      <c r="AC42" s="223">
        <v>3000</v>
      </c>
      <c r="AD42" s="223">
        <v>43.6</v>
      </c>
      <c r="AE42" s="223">
        <v>0</v>
      </c>
      <c r="AF42" s="243">
        <v>30000</v>
      </c>
      <c r="AG42" s="223">
        <v>110</v>
      </c>
      <c r="AH42" s="223">
        <v>125</v>
      </c>
      <c r="AI42" s="223">
        <v>120</v>
      </c>
      <c r="AJ42" s="223">
        <v>120</v>
      </c>
      <c r="AK42" s="223">
        <v>5050</v>
      </c>
      <c r="AL42" s="223">
        <v>115</v>
      </c>
      <c r="AM42" s="248">
        <v>60050</v>
      </c>
      <c r="AN42" s="248">
        <v>110</v>
      </c>
      <c r="AO42" s="248">
        <v>60100</v>
      </c>
      <c r="AP42" s="223">
        <v>0</v>
      </c>
      <c r="AQ42" s="223">
        <v>0</v>
      </c>
      <c r="AR42" s="243">
        <v>30000</v>
      </c>
      <c r="AS42" s="223">
        <v>50</v>
      </c>
      <c r="AT42" s="223">
        <v>120</v>
      </c>
      <c r="AU42" s="223">
        <v>86</v>
      </c>
      <c r="AV42" s="223">
        <v>85</v>
      </c>
      <c r="AW42" s="223">
        <v>114</v>
      </c>
      <c r="AX42" s="223">
        <v>115</v>
      </c>
      <c r="AY42" s="223">
        <v>100</v>
      </c>
    </row>
    <row r="43" s="7" customFormat="1" ht="17.5" spans="1:51">
      <c r="A43" s="67"/>
      <c r="B43" s="63"/>
      <c r="C43" s="65"/>
      <c r="D43" s="64"/>
      <c r="E43" s="65"/>
      <c r="F43" s="65"/>
      <c r="G43" s="225"/>
      <c r="H43" s="8"/>
      <c r="I43" s="8"/>
      <c r="J43" s="8"/>
      <c r="K43" s="8"/>
      <c r="L43" s="8"/>
      <c r="M43" s="8"/>
      <c r="N43" s="25">
        <v>0</v>
      </c>
      <c r="O43" s="8"/>
      <c r="P43" s="8"/>
      <c r="Q43" s="8"/>
      <c r="R43" s="8"/>
      <c r="S43" s="8"/>
      <c r="T43" s="238"/>
      <c r="U43" s="225"/>
      <c r="V43" s="225"/>
      <c r="W43" s="225"/>
      <c r="X43" s="225"/>
      <c r="Y43" s="225"/>
      <c r="Z43" s="225"/>
      <c r="AA43" s="225"/>
      <c r="AB43" s="225"/>
      <c r="AC43" s="225"/>
      <c r="AD43" s="225"/>
      <c r="AE43" s="225"/>
      <c r="AF43" s="243"/>
      <c r="AG43" s="225"/>
      <c r="AH43" s="225"/>
      <c r="AI43" s="225"/>
      <c r="AJ43" s="225"/>
      <c r="AK43" s="225"/>
      <c r="AL43" s="225"/>
      <c r="AM43" s="239"/>
      <c r="AN43" s="239"/>
      <c r="AO43" s="239"/>
      <c r="AP43" s="225"/>
      <c r="AQ43" s="225"/>
      <c r="AR43" s="243"/>
      <c r="AS43" s="225"/>
      <c r="AT43" s="225"/>
      <c r="AU43" s="225"/>
      <c r="AV43" s="225"/>
      <c r="AW43" s="225"/>
      <c r="AX43" s="225"/>
      <c r="AY43" s="225">
        <v>100</v>
      </c>
    </row>
    <row r="44" customFormat="1" ht="17.5" spans="1:51">
      <c r="A44" s="48">
        <f t="shared" si="5"/>
        <v>608</v>
      </c>
      <c r="B44" s="40"/>
      <c r="C44" s="31" t="s">
        <v>179</v>
      </c>
      <c r="D44" s="41" t="s">
        <v>120</v>
      </c>
      <c r="E44" s="42" t="s">
        <v>183</v>
      </c>
      <c r="F44" s="42" t="s">
        <v>184</v>
      </c>
      <c r="G44" s="223"/>
      <c r="H44" s="21"/>
      <c r="I44" s="21"/>
      <c r="J44" s="21"/>
      <c r="K44" s="21"/>
      <c r="L44" s="21"/>
      <c r="M44" s="21"/>
      <c r="N44" s="25">
        <v>0</v>
      </c>
      <c r="O44" s="21"/>
      <c r="P44" s="21"/>
      <c r="Q44" s="21"/>
      <c r="R44" s="21"/>
      <c r="S44" s="21"/>
      <c r="T44" s="195"/>
      <c r="U44" s="223"/>
      <c r="V44" s="223"/>
      <c r="W44" s="223"/>
      <c r="X44" s="223"/>
      <c r="Y44" s="223"/>
      <c r="Z44" s="223"/>
      <c r="AA44" s="223"/>
      <c r="AB44" s="223"/>
      <c r="AC44" s="223"/>
      <c r="AD44" s="223"/>
      <c r="AE44" s="223"/>
      <c r="AF44" s="243"/>
      <c r="AG44" s="223"/>
      <c r="AH44" s="223"/>
      <c r="AI44" s="223"/>
      <c r="AJ44" s="223"/>
      <c r="AK44" s="223"/>
      <c r="AL44" s="223"/>
      <c r="AM44" s="248"/>
      <c r="AN44" s="248"/>
      <c r="AO44" s="248"/>
      <c r="AP44" s="223"/>
      <c r="AQ44" s="223"/>
      <c r="AR44" s="243"/>
      <c r="AS44" s="223"/>
      <c r="AT44" s="223"/>
      <c r="AU44" s="223"/>
      <c r="AV44" s="223"/>
      <c r="AW44" s="223"/>
      <c r="AX44" s="223"/>
      <c r="AY44" s="223">
        <v>100</v>
      </c>
    </row>
    <row r="45" s="8" customFormat="1" ht="15.6" customHeight="1" spans="1:51">
      <c r="A45" s="67"/>
      <c r="B45" s="63"/>
      <c r="C45" s="62"/>
      <c r="D45" s="64"/>
      <c r="E45" s="65" t="s">
        <v>185</v>
      </c>
      <c r="F45" s="65" t="s">
        <v>179</v>
      </c>
      <c r="G45" s="225"/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25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238">
        <f t="shared" ref="T45:T66" si="6">H45+I45*2+J45*4+K45*8+L45*16+M45*32+N45*64+P45*256+Q45*512+R45*1024+S45*2048</f>
        <v>0</v>
      </c>
      <c r="U45" s="239" t="s">
        <v>181</v>
      </c>
      <c r="V45" s="239" t="s">
        <v>181</v>
      </c>
      <c r="W45" s="239" t="s">
        <v>181</v>
      </c>
      <c r="X45" s="239" t="s">
        <v>181</v>
      </c>
      <c r="Y45" s="239" t="s">
        <v>181</v>
      </c>
      <c r="Z45" s="239" t="s">
        <v>181</v>
      </c>
      <c r="AA45" s="239" t="s">
        <v>181</v>
      </c>
      <c r="AB45" s="239" t="s">
        <v>181</v>
      </c>
      <c r="AC45" s="239" t="s">
        <v>181</v>
      </c>
      <c r="AD45" s="239" t="s">
        <v>181</v>
      </c>
      <c r="AE45" s="239" t="s">
        <v>181</v>
      </c>
      <c r="AF45" s="244" t="s">
        <v>181</v>
      </c>
      <c r="AG45" s="239" t="s">
        <v>181</v>
      </c>
      <c r="AH45" s="239" t="s">
        <v>181</v>
      </c>
      <c r="AI45" s="239" t="s">
        <v>181</v>
      </c>
      <c r="AJ45" s="239" t="s">
        <v>181</v>
      </c>
      <c r="AK45" s="239" t="s">
        <v>181</v>
      </c>
      <c r="AL45" s="239" t="s">
        <v>181</v>
      </c>
      <c r="AM45" s="239" t="s">
        <v>181</v>
      </c>
      <c r="AN45" s="239" t="s">
        <v>181</v>
      </c>
      <c r="AO45" s="239" t="s">
        <v>181</v>
      </c>
      <c r="AP45" s="239" t="s">
        <v>181</v>
      </c>
      <c r="AQ45" s="239" t="s">
        <v>181</v>
      </c>
      <c r="AR45" s="244" t="s">
        <v>181</v>
      </c>
      <c r="AS45" s="239" t="s">
        <v>181</v>
      </c>
      <c r="AT45" s="239" t="s">
        <v>181</v>
      </c>
      <c r="AU45" s="239" t="s">
        <v>181</v>
      </c>
      <c r="AV45" s="239" t="s">
        <v>181</v>
      </c>
      <c r="AW45" s="239" t="s">
        <v>181</v>
      </c>
      <c r="AX45" s="239" t="s">
        <v>181</v>
      </c>
      <c r="AY45" s="239">
        <v>100</v>
      </c>
    </row>
    <row r="46" s="9" customFormat="1" ht="15.6" customHeight="1" spans="1:51">
      <c r="A46" s="31">
        <f t="shared" si="5"/>
        <v>608</v>
      </c>
      <c r="B46" s="40" t="s">
        <v>129</v>
      </c>
      <c r="C46" s="31" t="s">
        <v>179</v>
      </c>
      <c r="D46" s="41" t="s">
        <v>126</v>
      </c>
      <c r="E46" s="42" t="s">
        <v>185</v>
      </c>
      <c r="F46" s="42" t="s">
        <v>186</v>
      </c>
      <c r="G46" s="69"/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5">
        <v>0</v>
      </c>
      <c r="O46" s="21">
        <f t="shared" ref="O46:O54" si="7">P46+Q46*2+R46*4+S46*8</f>
        <v>0</v>
      </c>
      <c r="P46" s="21">
        <v>0</v>
      </c>
      <c r="Q46" s="21">
        <v>0</v>
      </c>
      <c r="R46" s="21">
        <v>0</v>
      </c>
      <c r="S46" s="21">
        <v>0</v>
      </c>
      <c r="T46" s="234">
        <f t="shared" si="6"/>
        <v>0</v>
      </c>
      <c r="U46" s="223">
        <v>85</v>
      </c>
      <c r="V46" s="223">
        <v>4</v>
      </c>
      <c r="W46" s="223">
        <v>400</v>
      </c>
      <c r="X46" s="223">
        <v>25</v>
      </c>
      <c r="Y46" s="223">
        <v>1000</v>
      </c>
      <c r="Z46" s="223">
        <v>50</v>
      </c>
      <c r="AA46" s="223">
        <v>1850</v>
      </c>
      <c r="AB46" s="223">
        <v>75</v>
      </c>
      <c r="AC46" s="223">
        <v>3000</v>
      </c>
      <c r="AD46" s="223">
        <v>43.6</v>
      </c>
      <c r="AE46" s="223">
        <v>0</v>
      </c>
      <c r="AF46" s="243">
        <v>30000</v>
      </c>
      <c r="AG46" s="223">
        <v>110</v>
      </c>
      <c r="AH46" s="223">
        <v>125</v>
      </c>
      <c r="AI46" s="223">
        <v>120</v>
      </c>
      <c r="AJ46" s="223">
        <v>120</v>
      </c>
      <c r="AK46" s="223">
        <v>5050</v>
      </c>
      <c r="AL46" s="223">
        <v>115</v>
      </c>
      <c r="AM46" s="248">
        <v>60050</v>
      </c>
      <c r="AN46" s="248">
        <v>110</v>
      </c>
      <c r="AO46" s="248">
        <v>60100</v>
      </c>
      <c r="AP46" s="223">
        <v>0</v>
      </c>
      <c r="AQ46" s="223">
        <v>0</v>
      </c>
      <c r="AR46" s="243">
        <v>30000</v>
      </c>
      <c r="AS46" s="223">
        <v>50</v>
      </c>
      <c r="AT46" s="223">
        <v>120</v>
      </c>
      <c r="AU46" s="223">
        <v>86</v>
      </c>
      <c r="AV46" s="223">
        <v>85</v>
      </c>
      <c r="AW46" s="223">
        <v>114</v>
      </c>
      <c r="AX46" s="223">
        <v>115</v>
      </c>
      <c r="AY46" s="223">
        <v>100</v>
      </c>
    </row>
    <row r="47" s="9" customFormat="1" ht="15.6" customHeight="1" spans="1:51">
      <c r="A47" s="67"/>
      <c r="B47" s="63"/>
      <c r="C47" s="62"/>
      <c r="D47" s="64"/>
      <c r="E47" s="65" t="s">
        <v>187</v>
      </c>
      <c r="F47" s="65" t="s">
        <v>188</v>
      </c>
      <c r="G47" s="225"/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25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238">
        <f t="shared" si="6"/>
        <v>0</v>
      </c>
      <c r="U47" s="239" t="s">
        <v>181</v>
      </c>
      <c r="V47" s="239" t="s">
        <v>181</v>
      </c>
      <c r="W47" s="239" t="s">
        <v>181</v>
      </c>
      <c r="X47" s="239" t="s">
        <v>181</v>
      </c>
      <c r="Y47" s="239" t="s">
        <v>181</v>
      </c>
      <c r="Z47" s="239" t="s">
        <v>181</v>
      </c>
      <c r="AA47" s="239" t="s">
        <v>181</v>
      </c>
      <c r="AB47" s="239" t="s">
        <v>181</v>
      </c>
      <c r="AC47" s="239" t="s">
        <v>181</v>
      </c>
      <c r="AD47" s="239" t="s">
        <v>181</v>
      </c>
      <c r="AE47" s="239" t="s">
        <v>181</v>
      </c>
      <c r="AF47" s="244" t="s">
        <v>181</v>
      </c>
      <c r="AG47" s="239" t="s">
        <v>181</v>
      </c>
      <c r="AH47" s="239" t="s">
        <v>181</v>
      </c>
      <c r="AI47" s="239" t="s">
        <v>181</v>
      </c>
      <c r="AJ47" s="239" t="s">
        <v>181</v>
      </c>
      <c r="AK47" s="239" t="s">
        <v>181</v>
      </c>
      <c r="AL47" s="239" t="s">
        <v>181</v>
      </c>
      <c r="AM47" s="239" t="s">
        <v>181</v>
      </c>
      <c r="AN47" s="239" t="s">
        <v>181</v>
      </c>
      <c r="AO47" s="239" t="s">
        <v>181</v>
      </c>
      <c r="AP47" s="239" t="s">
        <v>181</v>
      </c>
      <c r="AQ47" s="239" t="s">
        <v>181</v>
      </c>
      <c r="AR47" s="244" t="s">
        <v>181</v>
      </c>
      <c r="AS47" s="239" t="s">
        <v>181</v>
      </c>
      <c r="AT47" s="239" t="s">
        <v>181</v>
      </c>
      <c r="AU47" s="239" t="s">
        <v>181</v>
      </c>
      <c r="AV47" s="239" t="s">
        <v>181</v>
      </c>
      <c r="AW47" s="239" t="s">
        <v>181</v>
      </c>
      <c r="AX47" s="239" t="s">
        <v>181</v>
      </c>
      <c r="AY47" s="239">
        <v>100</v>
      </c>
    </row>
    <row r="48" s="9" customFormat="1" ht="15.6" customHeight="1" spans="1:51">
      <c r="A48" s="31">
        <f>A42</f>
        <v>608</v>
      </c>
      <c r="B48" s="40" t="s">
        <v>129</v>
      </c>
      <c r="C48" s="31" t="s">
        <v>179</v>
      </c>
      <c r="D48" s="41" t="s">
        <v>129</v>
      </c>
      <c r="E48" s="42" t="s">
        <v>187</v>
      </c>
      <c r="F48" s="42" t="s">
        <v>188</v>
      </c>
      <c r="G48" s="223"/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5">
        <v>0</v>
      </c>
      <c r="O48" s="21">
        <f t="shared" si="7"/>
        <v>0</v>
      </c>
      <c r="P48" s="21">
        <v>0</v>
      </c>
      <c r="Q48" s="21">
        <v>0</v>
      </c>
      <c r="R48" s="21">
        <v>0</v>
      </c>
      <c r="S48" s="21">
        <v>0</v>
      </c>
      <c r="T48" s="234">
        <f t="shared" si="6"/>
        <v>0</v>
      </c>
      <c r="U48" s="223">
        <v>85</v>
      </c>
      <c r="V48" s="223">
        <v>4</v>
      </c>
      <c r="W48" s="223">
        <v>400</v>
      </c>
      <c r="X48" s="223">
        <v>25</v>
      </c>
      <c r="Y48" s="223">
        <v>1000</v>
      </c>
      <c r="Z48" s="223">
        <v>50</v>
      </c>
      <c r="AA48" s="223">
        <v>1850</v>
      </c>
      <c r="AB48" s="223">
        <v>75</v>
      </c>
      <c r="AC48" s="223">
        <v>3000</v>
      </c>
      <c r="AD48" s="223">
        <v>43.6</v>
      </c>
      <c r="AE48" s="223">
        <v>0</v>
      </c>
      <c r="AF48" s="243">
        <v>30000</v>
      </c>
      <c r="AG48" s="223">
        <v>110</v>
      </c>
      <c r="AH48" s="223">
        <v>125</v>
      </c>
      <c r="AI48" s="223">
        <v>120</v>
      </c>
      <c r="AJ48" s="223">
        <v>120</v>
      </c>
      <c r="AK48" s="223">
        <v>5050</v>
      </c>
      <c r="AL48" s="223">
        <v>115</v>
      </c>
      <c r="AM48" s="248">
        <v>60050</v>
      </c>
      <c r="AN48" s="248">
        <v>110</v>
      </c>
      <c r="AO48" s="248">
        <v>60100</v>
      </c>
      <c r="AP48" s="223">
        <v>0</v>
      </c>
      <c r="AQ48" s="223">
        <v>0</v>
      </c>
      <c r="AR48" s="243">
        <v>30000</v>
      </c>
      <c r="AS48" s="223">
        <v>50</v>
      </c>
      <c r="AT48" s="223">
        <v>120</v>
      </c>
      <c r="AU48" s="223">
        <v>86</v>
      </c>
      <c r="AV48" s="223">
        <v>85</v>
      </c>
      <c r="AW48" s="223">
        <v>114</v>
      </c>
      <c r="AX48" s="223">
        <v>115</v>
      </c>
      <c r="AY48" s="223">
        <v>100</v>
      </c>
    </row>
    <row r="49" s="6" customFormat="1" ht="15.6" customHeight="1" spans="1:51">
      <c r="A49" s="62"/>
      <c r="B49" s="63"/>
      <c r="C49" s="62"/>
      <c r="D49" s="64"/>
      <c r="E49" s="65" t="s">
        <v>190</v>
      </c>
      <c r="F49" s="65" t="s">
        <v>191</v>
      </c>
      <c r="G49" s="225"/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25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238">
        <f t="shared" si="6"/>
        <v>0</v>
      </c>
      <c r="U49" s="239" t="s">
        <v>181</v>
      </c>
      <c r="V49" s="239" t="s">
        <v>181</v>
      </c>
      <c r="W49" s="239" t="s">
        <v>181</v>
      </c>
      <c r="X49" s="239" t="s">
        <v>181</v>
      </c>
      <c r="Y49" s="239" t="s">
        <v>181</v>
      </c>
      <c r="Z49" s="239" t="s">
        <v>181</v>
      </c>
      <c r="AA49" s="239" t="s">
        <v>181</v>
      </c>
      <c r="AB49" s="239" t="s">
        <v>181</v>
      </c>
      <c r="AC49" s="239" t="s">
        <v>181</v>
      </c>
      <c r="AD49" s="239" t="s">
        <v>181</v>
      </c>
      <c r="AE49" s="239" t="s">
        <v>181</v>
      </c>
      <c r="AF49" s="244" t="s">
        <v>181</v>
      </c>
      <c r="AG49" s="239" t="s">
        <v>181</v>
      </c>
      <c r="AH49" s="239" t="s">
        <v>181</v>
      </c>
      <c r="AI49" s="239" t="s">
        <v>181</v>
      </c>
      <c r="AJ49" s="239" t="s">
        <v>181</v>
      </c>
      <c r="AK49" s="239" t="s">
        <v>181</v>
      </c>
      <c r="AL49" s="239" t="s">
        <v>181</v>
      </c>
      <c r="AM49" s="239" t="s">
        <v>181</v>
      </c>
      <c r="AN49" s="239" t="s">
        <v>181</v>
      </c>
      <c r="AO49" s="239" t="s">
        <v>181</v>
      </c>
      <c r="AP49" s="239" t="s">
        <v>181</v>
      </c>
      <c r="AQ49" s="239" t="s">
        <v>181</v>
      </c>
      <c r="AR49" s="244" t="s">
        <v>181</v>
      </c>
      <c r="AS49" s="239" t="s">
        <v>181</v>
      </c>
      <c r="AT49" s="239" t="s">
        <v>181</v>
      </c>
      <c r="AU49" s="239" t="s">
        <v>181</v>
      </c>
      <c r="AV49" s="239" t="s">
        <v>181</v>
      </c>
      <c r="AW49" s="239" t="s">
        <v>181</v>
      </c>
      <c r="AX49" s="239" t="s">
        <v>181</v>
      </c>
      <c r="AY49" s="239">
        <v>100</v>
      </c>
    </row>
    <row r="50" s="9" customFormat="1" ht="17.5" spans="1:51">
      <c r="A50" s="31">
        <f>A44</f>
        <v>608</v>
      </c>
      <c r="B50" s="40" t="s">
        <v>129</v>
      </c>
      <c r="C50" s="31" t="s">
        <v>179</v>
      </c>
      <c r="D50" s="41" t="s">
        <v>132</v>
      </c>
      <c r="E50" s="42" t="s">
        <v>190</v>
      </c>
      <c r="F50" s="42" t="s">
        <v>191</v>
      </c>
      <c r="G50" s="223"/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5">
        <v>0</v>
      </c>
      <c r="O50" s="21">
        <f t="shared" si="7"/>
        <v>0</v>
      </c>
      <c r="P50" s="21">
        <v>0</v>
      </c>
      <c r="Q50" s="21">
        <v>0</v>
      </c>
      <c r="R50" s="21">
        <v>0</v>
      </c>
      <c r="S50" s="21">
        <v>0</v>
      </c>
      <c r="T50" s="234">
        <f t="shared" si="6"/>
        <v>0</v>
      </c>
      <c r="U50" s="223">
        <v>85</v>
      </c>
      <c r="V50" s="223">
        <v>4</v>
      </c>
      <c r="W50" s="223">
        <v>400</v>
      </c>
      <c r="X50" s="223">
        <v>25</v>
      </c>
      <c r="Y50" s="223">
        <v>1000</v>
      </c>
      <c r="Z50" s="223">
        <v>50</v>
      </c>
      <c r="AA50" s="223">
        <v>1850</v>
      </c>
      <c r="AB50" s="223">
        <v>75</v>
      </c>
      <c r="AC50" s="223">
        <v>3000</v>
      </c>
      <c r="AD50" s="223">
        <v>43.6</v>
      </c>
      <c r="AE50" s="223">
        <v>0</v>
      </c>
      <c r="AF50" s="243">
        <v>30000</v>
      </c>
      <c r="AG50" s="223">
        <v>110</v>
      </c>
      <c r="AH50" s="223">
        <v>125</v>
      </c>
      <c r="AI50" s="223">
        <v>120</v>
      </c>
      <c r="AJ50" s="223">
        <v>120</v>
      </c>
      <c r="AK50" s="223">
        <v>5050</v>
      </c>
      <c r="AL50" s="223">
        <v>115</v>
      </c>
      <c r="AM50" s="248">
        <v>60050</v>
      </c>
      <c r="AN50" s="248">
        <v>110</v>
      </c>
      <c r="AO50" s="248">
        <v>60100</v>
      </c>
      <c r="AP50" s="223">
        <v>0</v>
      </c>
      <c r="AQ50" s="223">
        <v>0</v>
      </c>
      <c r="AR50" s="243">
        <v>30000</v>
      </c>
      <c r="AS50" s="223">
        <v>50</v>
      </c>
      <c r="AT50" s="223">
        <v>120</v>
      </c>
      <c r="AU50" s="223">
        <v>86</v>
      </c>
      <c r="AV50" s="223">
        <v>85</v>
      </c>
      <c r="AW50" s="223">
        <v>114</v>
      </c>
      <c r="AX50" s="223">
        <v>115</v>
      </c>
      <c r="AY50" s="223">
        <v>100</v>
      </c>
    </row>
    <row r="51" s="10" customFormat="1" ht="17.5" spans="1:51">
      <c r="A51" s="70"/>
      <c r="B51" s="71"/>
      <c r="C51" s="70"/>
      <c r="D51" s="72"/>
      <c r="E51" s="73" t="s">
        <v>192</v>
      </c>
      <c r="F51" s="73"/>
      <c r="G51" s="110"/>
      <c r="H51" s="75">
        <v>1</v>
      </c>
      <c r="I51" s="75">
        <v>1</v>
      </c>
      <c r="J51" s="75">
        <v>1</v>
      </c>
      <c r="K51" s="75">
        <v>0</v>
      </c>
      <c r="L51" s="75">
        <v>0</v>
      </c>
      <c r="M51" s="75">
        <v>0</v>
      </c>
      <c r="N51" s="25">
        <v>0</v>
      </c>
      <c r="O51" s="75">
        <f t="shared" si="7"/>
        <v>0</v>
      </c>
      <c r="P51" s="75">
        <v>0</v>
      </c>
      <c r="Q51" s="75">
        <v>0</v>
      </c>
      <c r="R51" s="75">
        <v>0</v>
      </c>
      <c r="S51" s="75">
        <v>0</v>
      </c>
      <c r="T51" s="141">
        <f t="shared" si="6"/>
        <v>7</v>
      </c>
      <c r="U51" s="110">
        <v>50</v>
      </c>
      <c r="V51" s="110" t="s">
        <v>1371</v>
      </c>
      <c r="W51" s="110" t="s">
        <v>1388</v>
      </c>
      <c r="X51" s="110">
        <v>25</v>
      </c>
      <c r="Y51" s="110" t="s">
        <v>1389</v>
      </c>
      <c r="Z51" s="110">
        <v>50</v>
      </c>
      <c r="AA51" s="110" t="s">
        <v>1390</v>
      </c>
      <c r="AB51" s="110">
        <v>50</v>
      </c>
      <c r="AC51" s="110" t="s">
        <v>1391</v>
      </c>
      <c r="AD51" s="110">
        <v>0</v>
      </c>
      <c r="AE51" s="110">
        <v>0</v>
      </c>
      <c r="AF51" s="243">
        <v>30000</v>
      </c>
      <c r="AG51" s="110">
        <v>120</v>
      </c>
      <c r="AH51" s="110">
        <v>125</v>
      </c>
      <c r="AI51" s="110" t="s">
        <v>1392</v>
      </c>
      <c r="AJ51" s="110">
        <v>120</v>
      </c>
      <c r="AK51" s="110" t="s">
        <v>1393</v>
      </c>
      <c r="AL51" s="110">
        <v>120</v>
      </c>
      <c r="AM51" s="251" t="s">
        <v>1378</v>
      </c>
      <c r="AN51" s="251">
        <v>120</v>
      </c>
      <c r="AO51" s="251" t="s">
        <v>181</v>
      </c>
      <c r="AP51" s="110">
        <v>0</v>
      </c>
      <c r="AQ51" s="110">
        <v>0</v>
      </c>
      <c r="AR51" s="243">
        <v>30000</v>
      </c>
      <c r="AS51" s="110">
        <v>50</v>
      </c>
      <c r="AT51" s="110">
        <v>120</v>
      </c>
      <c r="AU51" s="110">
        <v>50</v>
      </c>
      <c r="AV51" s="110">
        <v>50</v>
      </c>
      <c r="AW51" s="110">
        <v>120</v>
      </c>
      <c r="AX51" s="110">
        <v>120</v>
      </c>
      <c r="AY51" s="110">
        <v>100</v>
      </c>
    </row>
    <row r="52" s="19" customFormat="1" ht="17.5" spans="1:51">
      <c r="A52" s="59">
        <f>A42</f>
        <v>608</v>
      </c>
      <c r="B52" s="58" t="s">
        <v>132</v>
      </c>
      <c r="C52" s="59" t="s">
        <v>193</v>
      </c>
      <c r="D52" s="60" t="s">
        <v>109</v>
      </c>
      <c r="E52" s="61" t="s">
        <v>201</v>
      </c>
      <c r="F52" s="61" t="s">
        <v>193</v>
      </c>
      <c r="G52" s="223"/>
      <c r="H52" s="119">
        <v>1</v>
      </c>
      <c r="I52" s="119">
        <v>1</v>
      </c>
      <c r="J52" s="119">
        <v>1</v>
      </c>
      <c r="K52" s="119">
        <v>0</v>
      </c>
      <c r="L52" s="119">
        <v>0</v>
      </c>
      <c r="M52" s="119">
        <v>0</v>
      </c>
      <c r="N52" s="25">
        <v>0</v>
      </c>
      <c r="O52" s="119">
        <f t="shared" si="7"/>
        <v>0</v>
      </c>
      <c r="P52" s="119">
        <v>0</v>
      </c>
      <c r="Q52" s="119">
        <v>0</v>
      </c>
      <c r="R52" s="119">
        <v>0</v>
      </c>
      <c r="S52" s="119">
        <v>0</v>
      </c>
      <c r="T52" s="234">
        <f t="shared" si="6"/>
        <v>7</v>
      </c>
      <c r="U52" s="223">
        <v>50</v>
      </c>
      <c r="V52" s="223">
        <v>4</v>
      </c>
      <c r="W52" s="223">
        <v>400</v>
      </c>
      <c r="X52" s="223">
        <v>25</v>
      </c>
      <c r="Y52" s="223">
        <v>1000</v>
      </c>
      <c r="Z52" s="223">
        <v>50</v>
      </c>
      <c r="AA52" s="223">
        <v>1850</v>
      </c>
      <c r="AB52" s="223">
        <v>50</v>
      </c>
      <c r="AC52" s="223">
        <v>3000</v>
      </c>
      <c r="AD52" s="223">
        <v>0</v>
      </c>
      <c r="AE52" s="223">
        <v>0</v>
      </c>
      <c r="AF52" s="243">
        <v>30000</v>
      </c>
      <c r="AG52" s="223">
        <v>120</v>
      </c>
      <c r="AH52" s="223">
        <v>125</v>
      </c>
      <c r="AI52" s="223">
        <v>120</v>
      </c>
      <c r="AJ52" s="223">
        <v>120</v>
      </c>
      <c r="AK52" s="223">
        <v>5050</v>
      </c>
      <c r="AL52" s="223">
        <v>120</v>
      </c>
      <c r="AM52" s="248">
        <v>60050</v>
      </c>
      <c r="AN52" s="248">
        <v>120</v>
      </c>
      <c r="AO52" s="248">
        <v>60100</v>
      </c>
      <c r="AP52" s="223">
        <v>0</v>
      </c>
      <c r="AQ52" s="223">
        <v>0</v>
      </c>
      <c r="AR52" s="243">
        <v>30000</v>
      </c>
      <c r="AS52" s="223">
        <v>50</v>
      </c>
      <c r="AT52" s="223">
        <v>120</v>
      </c>
      <c r="AU52" s="223">
        <v>50</v>
      </c>
      <c r="AV52" s="223">
        <v>50</v>
      </c>
      <c r="AW52" s="223">
        <v>120</v>
      </c>
      <c r="AX52" s="223">
        <v>120</v>
      </c>
      <c r="AY52" s="223">
        <v>100</v>
      </c>
    </row>
    <row r="53" s="10" customFormat="1" ht="17.5" spans="1:51">
      <c r="A53" s="70"/>
      <c r="B53" s="71"/>
      <c r="C53" s="70"/>
      <c r="D53" s="72"/>
      <c r="E53" s="73" t="s">
        <v>192</v>
      </c>
      <c r="F53" s="73"/>
      <c r="G53" s="110"/>
      <c r="H53" s="75">
        <v>1</v>
      </c>
      <c r="I53" s="75">
        <v>1</v>
      </c>
      <c r="J53" s="75">
        <v>1</v>
      </c>
      <c r="K53" s="75">
        <v>0</v>
      </c>
      <c r="L53" s="75">
        <v>0</v>
      </c>
      <c r="M53" s="75">
        <v>0</v>
      </c>
      <c r="N53" s="25">
        <v>0</v>
      </c>
      <c r="O53" s="75">
        <f t="shared" si="7"/>
        <v>0</v>
      </c>
      <c r="P53" s="75">
        <v>0</v>
      </c>
      <c r="Q53" s="75">
        <v>0</v>
      </c>
      <c r="R53" s="75">
        <v>0</v>
      </c>
      <c r="S53" s="75">
        <v>0</v>
      </c>
      <c r="T53" s="141">
        <f t="shared" si="6"/>
        <v>7</v>
      </c>
      <c r="U53" s="110">
        <v>50</v>
      </c>
      <c r="V53" s="110" t="s">
        <v>1371</v>
      </c>
      <c r="W53" s="110" t="s">
        <v>1388</v>
      </c>
      <c r="X53" s="110">
        <v>25</v>
      </c>
      <c r="Y53" s="110" t="s">
        <v>1389</v>
      </c>
      <c r="Z53" s="110">
        <v>50</v>
      </c>
      <c r="AA53" s="110" t="s">
        <v>1390</v>
      </c>
      <c r="AB53" s="110">
        <v>50</v>
      </c>
      <c r="AC53" s="110" t="s">
        <v>1391</v>
      </c>
      <c r="AD53" s="110">
        <v>0</v>
      </c>
      <c r="AE53" s="110">
        <v>0</v>
      </c>
      <c r="AF53" s="243">
        <v>30000</v>
      </c>
      <c r="AG53" s="110">
        <v>120</v>
      </c>
      <c r="AH53" s="110">
        <v>125</v>
      </c>
      <c r="AI53" s="110" t="s">
        <v>1392</v>
      </c>
      <c r="AJ53" s="110">
        <v>120</v>
      </c>
      <c r="AK53" s="110" t="s">
        <v>1393</v>
      </c>
      <c r="AL53" s="110">
        <v>120</v>
      </c>
      <c r="AM53" s="251" t="s">
        <v>1378</v>
      </c>
      <c r="AN53" s="251">
        <v>120</v>
      </c>
      <c r="AO53" s="251" t="s">
        <v>181</v>
      </c>
      <c r="AP53" s="110">
        <v>0</v>
      </c>
      <c r="AQ53" s="110">
        <v>0</v>
      </c>
      <c r="AR53" s="243">
        <v>30000</v>
      </c>
      <c r="AS53" s="110">
        <v>50</v>
      </c>
      <c r="AT53" s="110">
        <v>120</v>
      </c>
      <c r="AU53" s="110">
        <v>50</v>
      </c>
      <c r="AV53" s="110">
        <v>50</v>
      </c>
      <c r="AW53" s="110">
        <v>120</v>
      </c>
      <c r="AX53" s="110">
        <v>120</v>
      </c>
      <c r="AY53" s="110">
        <v>100</v>
      </c>
    </row>
    <row r="54" s="19" customFormat="1" ht="17.5" spans="1:51">
      <c r="A54" s="59">
        <f t="shared" ref="A54:A58" si="8">A52</f>
        <v>608</v>
      </c>
      <c r="B54" s="58" t="s">
        <v>135</v>
      </c>
      <c r="C54" s="59" t="s">
        <v>202</v>
      </c>
      <c r="D54" s="60" t="s">
        <v>109</v>
      </c>
      <c r="E54" s="61" t="s">
        <v>203</v>
      </c>
      <c r="F54" s="61" t="s">
        <v>202</v>
      </c>
      <c r="G54" s="223"/>
      <c r="H54" s="119">
        <v>1</v>
      </c>
      <c r="I54" s="119">
        <v>1</v>
      </c>
      <c r="J54" s="119">
        <v>1</v>
      </c>
      <c r="K54" s="119">
        <v>0</v>
      </c>
      <c r="L54" s="119">
        <v>0</v>
      </c>
      <c r="M54" s="119">
        <v>0</v>
      </c>
      <c r="N54" s="25">
        <v>0</v>
      </c>
      <c r="O54" s="119">
        <f t="shared" si="7"/>
        <v>0</v>
      </c>
      <c r="P54" s="119">
        <v>0</v>
      </c>
      <c r="Q54" s="119">
        <v>0</v>
      </c>
      <c r="R54" s="119">
        <v>0</v>
      </c>
      <c r="S54" s="119">
        <v>0</v>
      </c>
      <c r="T54" s="234">
        <f t="shared" si="6"/>
        <v>7</v>
      </c>
      <c r="U54" s="223">
        <v>50</v>
      </c>
      <c r="V54" s="223">
        <v>4</v>
      </c>
      <c r="W54" s="223">
        <v>400</v>
      </c>
      <c r="X54" s="223">
        <v>25</v>
      </c>
      <c r="Y54" s="223">
        <v>1000</v>
      </c>
      <c r="Z54" s="223">
        <v>50</v>
      </c>
      <c r="AA54" s="223">
        <v>1850</v>
      </c>
      <c r="AB54" s="223">
        <v>50</v>
      </c>
      <c r="AC54" s="223">
        <v>3000</v>
      </c>
      <c r="AD54" s="223">
        <v>43.6</v>
      </c>
      <c r="AE54" s="223">
        <v>0</v>
      </c>
      <c r="AF54" s="243">
        <v>30000</v>
      </c>
      <c r="AG54" s="223">
        <v>120</v>
      </c>
      <c r="AH54" s="223">
        <v>125</v>
      </c>
      <c r="AI54" s="223">
        <v>120</v>
      </c>
      <c r="AJ54" s="223">
        <v>120</v>
      </c>
      <c r="AK54" s="223">
        <v>5050</v>
      </c>
      <c r="AL54" s="223">
        <v>120</v>
      </c>
      <c r="AM54" s="248">
        <v>60050</v>
      </c>
      <c r="AN54" s="248">
        <v>120</v>
      </c>
      <c r="AO54" s="248">
        <v>60100</v>
      </c>
      <c r="AP54" s="223">
        <v>0</v>
      </c>
      <c r="AQ54" s="223">
        <v>0</v>
      </c>
      <c r="AR54" s="243">
        <v>30000</v>
      </c>
      <c r="AS54" s="223">
        <v>50</v>
      </c>
      <c r="AT54" s="223">
        <v>120</v>
      </c>
      <c r="AU54" s="223">
        <v>50</v>
      </c>
      <c r="AV54" s="223">
        <v>50</v>
      </c>
      <c r="AW54" s="223">
        <v>120</v>
      </c>
      <c r="AX54" s="223">
        <v>120</v>
      </c>
      <c r="AY54" s="223">
        <v>100</v>
      </c>
    </row>
    <row r="55" s="6" customFormat="1" ht="17.5" spans="1:51">
      <c r="A55" s="62"/>
      <c r="B55" s="63"/>
      <c r="C55" s="62"/>
      <c r="D55" s="64"/>
      <c r="E55" s="65" t="s">
        <v>204</v>
      </c>
      <c r="F55" s="65"/>
      <c r="G55" s="225"/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25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238">
        <f t="shared" si="6"/>
        <v>0</v>
      </c>
      <c r="U55" s="225">
        <v>85</v>
      </c>
      <c r="V55" s="225">
        <v>10</v>
      </c>
      <c r="W55" s="225" t="s">
        <v>1394</v>
      </c>
      <c r="X55" s="225">
        <v>40</v>
      </c>
      <c r="Y55" s="225" t="s">
        <v>1395</v>
      </c>
      <c r="Z55" s="225">
        <v>70</v>
      </c>
      <c r="AA55" s="225" t="s">
        <v>1396</v>
      </c>
      <c r="AB55" s="225" t="s">
        <v>181</v>
      </c>
      <c r="AC55" s="225" t="s">
        <v>181</v>
      </c>
      <c r="AD55" s="225" t="s">
        <v>181</v>
      </c>
      <c r="AE55" s="225">
        <v>0</v>
      </c>
      <c r="AF55" s="243" t="s">
        <v>181</v>
      </c>
      <c r="AG55" s="225" t="s">
        <v>181</v>
      </c>
      <c r="AH55" s="225" t="s">
        <v>181</v>
      </c>
      <c r="AI55" s="225" t="s">
        <v>181</v>
      </c>
      <c r="AJ55" s="225" t="s">
        <v>181</v>
      </c>
      <c r="AK55" s="225" t="s">
        <v>181</v>
      </c>
      <c r="AL55" s="225" t="s">
        <v>181</v>
      </c>
      <c r="AM55" s="225" t="s">
        <v>181</v>
      </c>
      <c r="AN55" s="225" t="s">
        <v>181</v>
      </c>
      <c r="AO55" s="225" t="s">
        <v>181</v>
      </c>
      <c r="AP55" s="225" t="s">
        <v>181</v>
      </c>
      <c r="AQ55" s="225" t="s">
        <v>181</v>
      </c>
      <c r="AR55" s="243" t="s">
        <v>181</v>
      </c>
      <c r="AS55" s="225" t="s">
        <v>181</v>
      </c>
      <c r="AT55" s="225" t="s">
        <v>181</v>
      </c>
      <c r="AU55" s="225" t="s">
        <v>181</v>
      </c>
      <c r="AV55" s="225" t="s">
        <v>181</v>
      </c>
      <c r="AW55" s="225" t="s">
        <v>181</v>
      </c>
      <c r="AX55" s="225" t="s">
        <v>181</v>
      </c>
      <c r="AY55" s="225">
        <v>100</v>
      </c>
    </row>
    <row r="56" ht="17.5" spans="1:51">
      <c r="A56" s="31">
        <f t="shared" si="8"/>
        <v>608</v>
      </c>
      <c r="B56" s="40" t="s">
        <v>135</v>
      </c>
      <c r="C56" s="31" t="s">
        <v>202</v>
      </c>
      <c r="D56" s="41" t="s">
        <v>120</v>
      </c>
      <c r="E56" s="42" t="s">
        <v>206</v>
      </c>
      <c r="F56" s="42" t="s">
        <v>207</v>
      </c>
      <c r="G56" s="223"/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5">
        <v>0</v>
      </c>
      <c r="O56" s="21">
        <f t="shared" ref="O56:O60" si="9">P56+Q56*2+R56*4+S56*8</f>
        <v>0</v>
      </c>
      <c r="P56" s="21">
        <v>0</v>
      </c>
      <c r="Q56" s="21">
        <v>0</v>
      </c>
      <c r="R56" s="21">
        <v>0</v>
      </c>
      <c r="S56" s="21">
        <v>0</v>
      </c>
      <c r="T56" s="234">
        <f t="shared" si="6"/>
        <v>0</v>
      </c>
      <c r="U56" s="223">
        <v>85</v>
      </c>
      <c r="V56" s="223">
        <v>4</v>
      </c>
      <c r="W56" s="223">
        <v>400</v>
      </c>
      <c r="X56" s="223">
        <v>25</v>
      </c>
      <c r="Y56" s="223">
        <v>1000</v>
      </c>
      <c r="Z56" s="223">
        <v>50</v>
      </c>
      <c r="AA56" s="223">
        <v>1850</v>
      </c>
      <c r="AB56" s="223">
        <v>75</v>
      </c>
      <c r="AC56" s="223">
        <v>3000</v>
      </c>
      <c r="AD56" s="223">
        <v>43.6</v>
      </c>
      <c r="AE56" s="223">
        <v>0</v>
      </c>
      <c r="AF56" s="243">
        <v>30000</v>
      </c>
      <c r="AG56" s="223">
        <v>110</v>
      </c>
      <c r="AH56" s="223">
        <v>125</v>
      </c>
      <c r="AI56" s="223">
        <v>120</v>
      </c>
      <c r="AJ56" s="223">
        <v>120</v>
      </c>
      <c r="AK56" s="223">
        <v>5050</v>
      </c>
      <c r="AL56" s="223">
        <v>115</v>
      </c>
      <c r="AM56" s="248">
        <v>60050</v>
      </c>
      <c r="AN56" s="248">
        <v>110</v>
      </c>
      <c r="AO56" s="248">
        <v>60100</v>
      </c>
      <c r="AP56" s="223">
        <v>0</v>
      </c>
      <c r="AQ56" s="223">
        <v>0</v>
      </c>
      <c r="AR56" s="243">
        <v>30000</v>
      </c>
      <c r="AS56" s="223">
        <v>50</v>
      </c>
      <c r="AT56" s="223">
        <v>120</v>
      </c>
      <c r="AU56" s="223">
        <v>86</v>
      </c>
      <c r="AV56" s="223">
        <v>85</v>
      </c>
      <c r="AW56" s="223">
        <v>114</v>
      </c>
      <c r="AX56" s="223">
        <v>115</v>
      </c>
      <c r="AY56" s="223">
        <v>100</v>
      </c>
    </row>
    <row r="57" s="7" customFormat="1" ht="17.5" spans="1:51">
      <c r="A57" s="67"/>
      <c r="B57" s="63"/>
      <c r="C57" s="62"/>
      <c r="D57" s="64"/>
      <c r="E57" s="65" t="s">
        <v>192</v>
      </c>
      <c r="F57" s="76"/>
      <c r="G57" s="225"/>
      <c r="H57" s="8">
        <v>1</v>
      </c>
      <c r="I57" s="8">
        <v>1</v>
      </c>
      <c r="J57" s="8">
        <v>1</v>
      </c>
      <c r="K57" s="8">
        <v>0</v>
      </c>
      <c r="L57" s="8">
        <v>0</v>
      </c>
      <c r="M57" s="8">
        <v>0</v>
      </c>
      <c r="N57" s="25">
        <v>0</v>
      </c>
      <c r="O57" s="8">
        <f t="shared" si="9"/>
        <v>0</v>
      </c>
      <c r="P57" s="8">
        <v>0</v>
      </c>
      <c r="Q57" s="8">
        <v>0</v>
      </c>
      <c r="R57" s="8">
        <v>0</v>
      </c>
      <c r="S57" s="8">
        <v>0</v>
      </c>
      <c r="T57" s="238">
        <f t="shared" si="6"/>
        <v>7</v>
      </c>
      <c r="U57" s="225">
        <v>50</v>
      </c>
      <c r="V57" s="225" t="s">
        <v>1371</v>
      </c>
      <c r="W57" s="225" t="s">
        <v>1388</v>
      </c>
      <c r="X57" s="225">
        <v>25</v>
      </c>
      <c r="Y57" s="225" t="s">
        <v>1389</v>
      </c>
      <c r="Z57" s="225">
        <v>50</v>
      </c>
      <c r="AA57" s="225" t="s">
        <v>1390</v>
      </c>
      <c r="AB57" s="225">
        <v>50</v>
      </c>
      <c r="AC57" s="225" t="s">
        <v>1391</v>
      </c>
      <c r="AD57" s="225">
        <v>0</v>
      </c>
      <c r="AE57" s="225">
        <v>0</v>
      </c>
      <c r="AF57" s="243">
        <v>30000</v>
      </c>
      <c r="AG57" s="225">
        <v>120</v>
      </c>
      <c r="AH57" s="225">
        <v>125</v>
      </c>
      <c r="AI57" s="225" t="s">
        <v>1392</v>
      </c>
      <c r="AJ57" s="225">
        <v>120</v>
      </c>
      <c r="AK57" s="225" t="s">
        <v>1393</v>
      </c>
      <c r="AL57" s="225">
        <v>120</v>
      </c>
      <c r="AM57" s="239" t="s">
        <v>1378</v>
      </c>
      <c r="AN57" s="239">
        <v>120</v>
      </c>
      <c r="AO57" s="239" t="s">
        <v>181</v>
      </c>
      <c r="AP57" s="225">
        <v>0</v>
      </c>
      <c r="AQ57" s="225">
        <v>0</v>
      </c>
      <c r="AR57" s="243"/>
      <c r="AS57" s="225">
        <v>50</v>
      </c>
      <c r="AT57" s="225">
        <v>120</v>
      </c>
      <c r="AU57" s="225">
        <v>50</v>
      </c>
      <c r="AV57" s="225">
        <v>50</v>
      </c>
      <c r="AW57" s="225">
        <v>120</v>
      </c>
      <c r="AX57" s="225">
        <v>120</v>
      </c>
      <c r="AY57" s="225">
        <v>100</v>
      </c>
    </row>
    <row r="58" customFormat="1" ht="17.5" spans="1:51">
      <c r="A58" s="57">
        <f t="shared" si="8"/>
        <v>608</v>
      </c>
      <c r="B58" s="58" t="s">
        <v>135</v>
      </c>
      <c r="C58" s="59" t="s">
        <v>202</v>
      </c>
      <c r="D58" s="60" t="s">
        <v>126</v>
      </c>
      <c r="E58" s="61" t="s">
        <v>212</v>
      </c>
      <c r="F58" s="77" t="s">
        <v>213</v>
      </c>
      <c r="G58" s="223"/>
      <c r="H58" s="119">
        <v>1</v>
      </c>
      <c r="I58" s="119">
        <v>1</v>
      </c>
      <c r="J58" s="119">
        <v>1</v>
      </c>
      <c r="K58" s="119">
        <v>0</v>
      </c>
      <c r="L58" s="119">
        <v>0</v>
      </c>
      <c r="M58" s="119">
        <v>0</v>
      </c>
      <c r="N58" s="25">
        <v>0</v>
      </c>
      <c r="O58" s="119">
        <f t="shared" si="9"/>
        <v>0</v>
      </c>
      <c r="P58" s="119">
        <v>0</v>
      </c>
      <c r="Q58" s="119">
        <v>0</v>
      </c>
      <c r="R58" s="119">
        <v>0</v>
      </c>
      <c r="S58" s="119">
        <v>0</v>
      </c>
      <c r="T58" s="234">
        <f t="shared" si="6"/>
        <v>7</v>
      </c>
      <c r="U58" s="223">
        <v>50</v>
      </c>
      <c r="V58" s="223">
        <v>4</v>
      </c>
      <c r="W58" s="223">
        <v>400</v>
      </c>
      <c r="X58" s="223">
        <v>25</v>
      </c>
      <c r="Y58" s="223">
        <v>1000</v>
      </c>
      <c r="Z58" s="223">
        <v>50</v>
      </c>
      <c r="AA58" s="223">
        <v>1850</v>
      </c>
      <c r="AB58" s="223">
        <v>50</v>
      </c>
      <c r="AC58" s="223">
        <v>3000</v>
      </c>
      <c r="AD58" s="223">
        <v>0</v>
      </c>
      <c r="AE58" s="223">
        <v>0</v>
      </c>
      <c r="AF58" s="243">
        <v>30000</v>
      </c>
      <c r="AG58" s="223">
        <v>120</v>
      </c>
      <c r="AH58" s="223">
        <v>125</v>
      </c>
      <c r="AI58" s="223">
        <v>120</v>
      </c>
      <c r="AJ58" s="223">
        <v>120</v>
      </c>
      <c r="AK58" s="223">
        <v>5050</v>
      </c>
      <c r="AL58" s="223">
        <v>120</v>
      </c>
      <c r="AM58" s="248">
        <v>60050</v>
      </c>
      <c r="AN58" s="248">
        <v>120</v>
      </c>
      <c r="AO58" s="248">
        <v>60100</v>
      </c>
      <c r="AP58" s="223">
        <v>0</v>
      </c>
      <c r="AQ58" s="223">
        <v>0</v>
      </c>
      <c r="AR58" s="243">
        <v>30000</v>
      </c>
      <c r="AS58" s="223">
        <v>50</v>
      </c>
      <c r="AT58" s="223">
        <v>120</v>
      </c>
      <c r="AU58" s="223">
        <v>50</v>
      </c>
      <c r="AV58" s="223">
        <v>50</v>
      </c>
      <c r="AW58" s="223">
        <v>120</v>
      </c>
      <c r="AX58" s="223">
        <v>120</v>
      </c>
      <c r="AY58" s="223">
        <v>100</v>
      </c>
    </row>
    <row r="59" s="7" customFormat="1" ht="17.5" spans="1:51">
      <c r="A59" s="67"/>
      <c r="B59" s="63"/>
      <c r="C59" s="62"/>
      <c r="D59" s="64"/>
      <c r="E59" s="65" t="s">
        <v>192</v>
      </c>
      <c r="F59" s="76"/>
      <c r="G59" s="225"/>
      <c r="H59" s="8">
        <v>1</v>
      </c>
      <c r="I59" s="8">
        <v>1</v>
      </c>
      <c r="J59" s="8">
        <v>1</v>
      </c>
      <c r="K59" s="8">
        <v>0</v>
      </c>
      <c r="L59" s="8">
        <v>0</v>
      </c>
      <c r="M59" s="8">
        <v>0</v>
      </c>
      <c r="N59" s="25">
        <v>0</v>
      </c>
      <c r="O59" s="8">
        <f t="shared" si="9"/>
        <v>0</v>
      </c>
      <c r="P59" s="8">
        <v>0</v>
      </c>
      <c r="Q59" s="8">
        <v>0</v>
      </c>
      <c r="R59" s="8">
        <v>0</v>
      </c>
      <c r="S59" s="8">
        <v>0</v>
      </c>
      <c r="T59" s="238">
        <f t="shared" si="6"/>
        <v>7</v>
      </c>
      <c r="U59" s="225">
        <v>50</v>
      </c>
      <c r="V59" s="225" t="s">
        <v>1371</v>
      </c>
      <c r="W59" s="225" t="s">
        <v>1388</v>
      </c>
      <c r="X59" s="225">
        <v>25</v>
      </c>
      <c r="Y59" s="225" t="s">
        <v>1389</v>
      </c>
      <c r="Z59" s="225">
        <v>50</v>
      </c>
      <c r="AA59" s="225" t="s">
        <v>1390</v>
      </c>
      <c r="AB59" s="225">
        <v>50</v>
      </c>
      <c r="AC59" s="225" t="s">
        <v>1391</v>
      </c>
      <c r="AD59" s="225">
        <v>0</v>
      </c>
      <c r="AE59" s="225">
        <v>0</v>
      </c>
      <c r="AF59" s="243">
        <v>30000</v>
      </c>
      <c r="AG59" s="225">
        <v>120</v>
      </c>
      <c r="AH59" s="225">
        <v>125</v>
      </c>
      <c r="AI59" s="225" t="s">
        <v>1392</v>
      </c>
      <c r="AJ59" s="225">
        <v>120</v>
      </c>
      <c r="AK59" s="225" t="s">
        <v>1393</v>
      </c>
      <c r="AL59" s="225">
        <v>120</v>
      </c>
      <c r="AM59" s="239" t="s">
        <v>1378</v>
      </c>
      <c r="AN59" s="239">
        <v>120</v>
      </c>
      <c r="AO59" s="239" t="s">
        <v>181</v>
      </c>
      <c r="AP59" s="225">
        <v>0</v>
      </c>
      <c r="AQ59" s="225">
        <v>0</v>
      </c>
      <c r="AR59" s="243"/>
      <c r="AS59" s="225">
        <v>50</v>
      </c>
      <c r="AT59" s="225">
        <v>120</v>
      </c>
      <c r="AU59" s="225">
        <v>50</v>
      </c>
      <c r="AV59" s="225">
        <v>50</v>
      </c>
      <c r="AW59" s="225">
        <v>120</v>
      </c>
      <c r="AX59" s="225">
        <v>120</v>
      </c>
      <c r="AY59" s="225">
        <v>100</v>
      </c>
    </row>
    <row r="60" customFormat="1" ht="17.5" spans="1:51">
      <c r="A60" s="57">
        <f>A56</f>
        <v>608</v>
      </c>
      <c r="B60" s="58" t="s">
        <v>135</v>
      </c>
      <c r="C60" s="59" t="s">
        <v>202</v>
      </c>
      <c r="D60" s="60" t="s">
        <v>129</v>
      </c>
      <c r="E60" s="61" t="s">
        <v>214</v>
      </c>
      <c r="F60" s="77" t="s">
        <v>215</v>
      </c>
      <c r="G60" s="223"/>
      <c r="H60" s="119">
        <v>1</v>
      </c>
      <c r="I60" s="119">
        <v>1</v>
      </c>
      <c r="J60" s="119">
        <v>1</v>
      </c>
      <c r="K60" s="119">
        <v>0</v>
      </c>
      <c r="L60" s="119">
        <v>0</v>
      </c>
      <c r="M60" s="119">
        <v>0</v>
      </c>
      <c r="N60" s="25">
        <v>0</v>
      </c>
      <c r="O60" s="119">
        <f t="shared" si="9"/>
        <v>0</v>
      </c>
      <c r="P60" s="119">
        <v>0</v>
      </c>
      <c r="Q60" s="119">
        <v>0</v>
      </c>
      <c r="R60" s="119">
        <v>0</v>
      </c>
      <c r="S60" s="119">
        <v>0</v>
      </c>
      <c r="T60" s="234">
        <f t="shared" si="6"/>
        <v>7</v>
      </c>
      <c r="U60" s="223">
        <v>50</v>
      </c>
      <c r="V60" s="223">
        <v>4</v>
      </c>
      <c r="W60" s="223">
        <v>400</v>
      </c>
      <c r="X60" s="223">
        <v>25</v>
      </c>
      <c r="Y60" s="223">
        <v>1000</v>
      </c>
      <c r="Z60" s="223">
        <v>50</v>
      </c>
      <c r="AA60" s="223">
        <v>1850</v>
      </c>
      <c r="AB60" s="223">
        <v>50</v>
      </c>
      <c r="AC60" s="223">
        <v>3000</v>
      </c>
      <c r="AD60" s="223">
        <v>0</v>
      </c>
      <c r="AE60" s="223">
        <v>0</v>
      </c>
      <c r="AF60" s="243">
        <v>30000</v>
      </c>
      <c r="AG60" s="223">
        <v>120</v>
      </c>
      <c r="AH60" s="223">
        <v>125</v>
      </c>
      <c r="AI60" s="223">
        <v>120</v>
      </c>
      <c r="AJ60" s="223">
        <v>120</v>
      </c>
      <c r="AK60" s="223">
        <v>5050</v>
      </c>
      <c r="AL60" s="223">
        <v>120</v>
      </c>
      <c r="AM60" s="248">
        <v>60050</v>
      </c>
      <c r="AN60" s="248">
        <v>120</v>
      </c>
      <c r="AO60" s="248">
        <v>60100</v>
      </c>
      <c r="AP60" s="223">
        <v>0</v>
      </c>
      <c r="AQ60" s="223">
        <v>0</v>
      </c>
      <c r="AR60" s="243">
        <v>30000</v>
      </c>
      <c r="AS60" s="223">
        <v>50</v>
      </c>
      <c r="AT60" s="223">
        <v>120</v>
      </c>
      <c r="AU60" s="223">
        <v>50</v>
      </c>
      <c r="AV60" s="223">
        <v>50</v>
      </c>
      <c r="AW60" s="223">
        <v>120</v>
      </c>
      <c r="AX60" s="223">
        <v>120</v>
      </c>
      <c r="AY60" s="223">
        <v>100</v>
      </c>
    </row>
    <row r="61" s="6" customFormat="1" ht="17.5" spans="1:51">
      <c r="A61" s="62"/>
      <c r="B61" s="63"/>
      <c r="C61" s="62"/>
      <c r="D61" s="64"/>
      <c r="E61" s="65" t="s">
        <v>216</v>
      </c>
      <c r="F61" s="65"/>
      <c r="G61" s="225"/>
      <c r="H61" s="8">
        <v>1</v>
      </c>
      <c r="I61" s="8">
        <v>1</v>
      </c>
      <c r="J61" s="8">
        <v>1</v>
      </c>
      <c r="K61" s="8">
        <v>0</v>
      </c>
      <c r="L61" s="8">
        <v>0</v>
      </c>
      <c r="M61" s="8">
        <v>0</v>
      </c>
      <c r="N61" s="25">
        <v>0</v>
      </c>
      <c r="O61" s="8">
        <f t="shared" ref="O61:O66" si="10">P61+Q61*2+R61*4+S61*8</f>
        <v>0</v>
      </c>
      <c r="P61" s="8">
        <v>0</v>
      </c>
      <c r="Q61" s="8">
        <v>0</v>
      </c>
      <c r="R61" s="8">
        <v>0</v>
      </c>
      <c r="S61" s="8">
        <v>0</v>
      </c>
      <c r="T61" s="238">
        <f t="shared" si="6"/>
        <v>7</v>
      </c>
      <c r="U61" s="225">
        <v>50</v>
      </c>
      <c r="V61" s="225" t="s">
        <v>1371</v>
      </c>
      <c r="W61" s="225" t="s">
        <v>1388</v>
      </c>
      <c r="X61" s="225">
        <v>25</v>
      </c>
      <c r="Y61" s="225" t="s">
        <v>1389</v>
      </c>
      <c r="Z61" s="225">
        <v>50</v>
      </c>
      <c r="AA61" s="225" t="s">
        <v>1390</v>
      </c>
      <c r="AB61" s="225">
        <v>50</v>
      </c>
      <c r="AC61" s="225" t="s">
        <v>1391</v>
      </c>
      <c r="AD61" s="225">
        <v>0</v>
      </c>
      <c r="AE61" s="225">
        <v>0</v>
      </c>
      <c r="AF61" s="243">
        <v>30000</v>
      </c>
      <c r="AG61" s="225">
        <v>120</v>
      </c>
      <c r="AH61" s="225">
        <v>125</v>
      </c>
      <c r="AI61" s="225" t="s">
        <v>1392</v>
      </c>
      <c r="AJ61" s="225">
        <v>120</v>
      </c>
      <c r="AK61" s="225" t="s">
        <v>1393</v>
      </c>
      <c r="AL61" s="225">
        <v>120</v>
      </c>
      <c r="AM61" s="239" t="s">
        <v>1378</v>
      </c>
      <c r="AN61" s="239">
        <v>120</v>
      </c>
      <c r="AO61" s="239" t="s">
        <v>181</v>
      </c>
      <c r="AP61" s="225">
        <v>0</v>
      </c>
      <c r="AQ61" s="225">
        <v>0</v>
      </c>
      <c r="AR61" s="243">
        <v>30000</v>
      </c>
      <c r="AS61" s="225">
        <v>50</v>
      </c>
      <c r="AT61" s="225">
        <v>120</v>
      </c>
      <c r="AU61" s="225">
        <v>50</v>
      </c>
      <c r="AV61" s="225">
        <v>50</v>
      </c>
      <c r="AW61" s="225">
        <v>120</v>
      </c>
      <c r="AX61" s="225">
        <v>120</v>
      </c>
      <c r="AY61" s="225">
        <v>100</v>
      </c>
    </row>
    <row r="62" s="19" customFormat="1" ht="17.5" spans="1:51">
      <c r="A62" s="59">
        <f>A56</f>
        <v>608</v>
      </c>
      <c r="B62" s="58" t="s">
        <v>138</v>
      </c>
      <c r="C62" s="59" t="s">
        <v>223</v>
      </c>
      <c r="D62" s="60" t="s">
        <v>109</v>
      </c>
      <c r="E62" s="61" t="s">
        <v>224</v>
      </c>
      <c r="F62" s="61" t="s">
        <v>223</v>
      </c>
      <c r="G62" s="223"/>
      <c r="H62" s="119">
        <v>1</v>
      </c>
      <c r="I62" s="119">
        <v>1</v>
      </c>
      <c r="J62" s="119">
        <v>1</v>
      </c>
      <c r="K62" s="119">
        <v>0</v>
      </c>
      <c r="L62" s="119">
        <v>0</v>
      </c>
      <c r="M62" s="119">
        <v>0</v>
      </c>
      <c r="N62" s="25">
        <v>0</v>
      </c>
      <c r="O62" s="119">
        <f t="shared" si="10"/>
        <v>0</v>
      </c>
      <c r="P62" s="119">
        <v>0</v>
      </c>
      <c r="Q62" s="119">
        <v>0</v>
      </c>
      <c r="R62" s="119">
        <v>0</v>
      </c>
      <c r="S62" s="119">
        <v>0</v>
      </c>
      <c r="T62" s="234">
        <f t="shared" si="6"/>
        <v>7</v>
      </c>
      <c r="U62" s="223">
        <v>50</v>
      </c>
      <c r="V62" s="223">
        <v>4</v>
      </c>
      <c r="W62" s="223">
        <v>400</v>
      </c>
      <c r="X62" s="223">
        <v>25</v>
      </c>
      <c r="Y62" s="223">
        <v>1000</v>
      </c>
      <c r="Z62" s="223">
        <v>50</v>
      </c>
      <c r="AA62" s="223">
        <v>1850</v>
      </c>
      <c r="AB62" s="223">
        <v>50</v>
      </c>
      <c r="AC62" s="223">
        <v>3000</v>
      </c>
      <c r="AD62" s="223">
        <v>0</v>
      </c>
      <c r="AE62" s="223">
        <v>0</v>
      </c>
      <c r="AF62" s="243">
        <v>30000</v>
      </c>
      <c r="AG62" s="223">
        <v>120</v>
      </c>
      <c r="AH62" s="223">
        <v>125</v>
      </c>
      <c r="AI62" s="223">
        <v>120</v>
      </c>
      <c r="AJ62" s="223">
        <v>120</v>
      </c>
      <c r="AK62" s="223">
        <v>5050</v>
      </c>
      <c r="AL62" s="223">
        <v>120</v>
      </c>
      <c r="AM62" s="248">
        <v>60050</v>
      </c>
      <c r="AN62" s="248">
        <v>120</v>
      </c>
      <c r="AO62" s="248">
        <v>60100</v>
      </c>
      <c r="AP62" s="223">
        <v>0</v>
      </c>
      <c r="AQ62" s="223">
        <v>0</v>
      </c>
      <c r="AR62" s="243">
        <v>30000</v>
      </c>
      <c r="AS62" s="223">
        <v>50</v>
      </c>
      <c r="AT62" s="223">
        <v>120</v>
      </c>
      <c r="AU62" s="223">
        <v>50</v>
      </c>
      <c r="AV62" s="223">
        <v>50</v>
      </c>
      <c r="AW62" s="223">
        <v>120</v>
      </c>
      <c r="AX62" s="223">
        <v>120</v>
      </c>
      <c r="AY62" s="223">
        <v>100</v>
      </c>
    </row>
    <row r="63" s="6" customFormat="1" ht="17.5" spans="1:51">
      <c r="A63" s="62"/>
      <c r="B63" s="63"/>
      <c r="C63" s="62"/>
      <c r="D63" s="64"/>
      <c r="E63" s="65" t="s">
        <v>225</v>
      </c>
      <c r="F63" s="65"/>
      <c r="G63" s="225"/>
      <c r="H63" s="8">
        <v>1</v>
      </c>
      <c r="I63" s="8">
        <v>1</v>
      </c>
      <c r="J63" s="8">
        <v>1</v>
      </c>
      <c r="K63" s="8">
        <v>0</v>
      </c>
      <c r="L63" s="8">
        <v>0</v>
      </c>
      <c r="M63" s="8">
        <v>0</v>
      </c>
      <c r="N63" s="25">
        <v>0</v>
      </c>
      <c r="O63" s="8">
        <f t="shared" si="10"/>
        <v>0</v>
      </c>
      <c r="P63" s="8">
        <v>0</v>
      </c>
      <c r="Q63" s="8">
        <v>0</v>
      </c>
      <c r="R63" s="8">
        <v>0</v>
      </c>
      <c r="S63" s="8">
        <v>0</v>
      </c>
      <c r="T63" s="238">
        <f t="shared" si="6"/>
        <v>7</v>
      </c>
      <c r="U63" s="225">
        <v>50</v>
      </c>
      <c r="V63" s="225" t="s">
        <v>1371</v>
      </c>
      <c r="W63" s="225" t="s">
        <v>1388</v>
      </c>
      <c r="X63" s="225">
        <v>25</v>
      </c>
      <c r="Y63" s="225" t="s">
        <v>1389</v>
      </c>
      <c r="Z63" s="225">
        <v>50</v>
      </c>
      <c r="AA63" s="225" t="s">
        <v>1390</v>
      </c>
      <c r="AB63" s="225">
        <v>50</v>
      </c>
      <c r="AC63" s="225" t="s">
        <v>1391</v>
      </c>
      <c r="AD63" s="225">
        <v>0</v>
      </c>
      <c r="AE63" s="225">
        <v>0</v>
      </c>
      <c r="AF63" s="243">
        <v>30000</v>
      </c>
      <c r="AG63" s="225">
        <v>120</v>
      </c>
      <c r="AH63" s="225">
        <v>125</v>
      </c>
      <c r="AI63" s="225" t="s">
        <v>1392</v>
      </c>
      <c r="AJ63" s="225">
        <v>120</v>
      </c>
      <c r="AK63" s="225" t="s">
        <v>1393</v>
      </c>
      <c r="AL63" s="225">
        <v>120</v>
      </c>
      <c r="AM63" s="239" t="s">
        <v>1378</v>
      </c>
      <c r="AN63" s="239">
        <v>120</v>
      </c>
      <c r="AO63" s="239" t="s">
        <v>181</v>
      </c>
      <c r="AP63" s="225">
        <v>0</v>
      </c>
      <c r="AQ63" s="225">
        <v>0</v>
      </c>
      <c r="AR63" s="243">
        <v>30000</v>
      </c>
      <c r="AS63" s="225">
        <v>50</v>
      </c>
      <c r="AT63" s="225">
        <v>120</v>
      </c>
      <c r="AU63" s="225">
        <v>50</v>
      </c>
      <c r="AV63" s="225">
        <v>50</v>
      </c>
      <c r="AW63" s="225">
        <v>120</v>
      </c>
      <c r="AX63" s="225">
        <v>120</v>
      </c>
      <c r="AY63" s="225">
        <v>100</v>
      </c>
    </row>
    <row r="64" s="19" customFormat="1" ht="17.5" spans="1:51">
      <c r="A64" s="59">
        <f t="shared" ref="A64:A68" si="11">A62</f>
        <v>608</v>
      </c>
      <c r="B64" s="58" t="s">
        <v>138</v>
      </c>
      <c r="C64" s="59" t="s">
        <v>223</v>
      </c>
      <c r="D64" s="60" t="s">
        <v>120</v>
      </c>
      <c r="E64" s="61" t="s">
        <v>226</v>
      </c>
      <c r="F64" s="61" t="s">
        <v>227</v>
      </c>
      <c r="G64" s="223"/>
      <c r="H64" s="119">
        <v>1</v>
      </c>
      <c r="I64" s="119">
        <v>1</v>
      </c>
      <c r="J64" s="119">
        <v>1</v>
      </c>
      <c r="K64" s="119">
        <v>0</v>
      </c>
      <c r="L64" s="119">
        <v>0</v>
      </c>
      <c r="M64" s="119">
        <v>0</v>
      </c>
      <c r="N64" s="25">
        <v>0</v>
      </c>
      <c r="O64" s="119">
        <f t="shared" si="10"/>
        <v>0</v>
      </c>
      <c r="P64" s="119">
        <v>0</v>
      </c>
      <c r="Q64" s="119">
        <v>0</v>
      </c>
      <c r="R64" s="119">
        <v>0</v>
      </c>
      <c r="S64" s="119">
        <v>0</v>
      </c>
      <c r="T64" s="234">
        <f t="shared" si="6"/>
        <v>7</v>
      </c>
      <c r="U64" s="223">
        <v>50</v>
      </c>
      <c r="V64" s="223">
        <v>4</v>
      </c>
      <c r="W64" s="223">
        <v>400</v>
      </c>
      <c r="X64" s="223">
        <v>25</v>
      </c>
      <c r="Y64" s="223">
        <v>1000</v>
      </c>
      <c r="Z64" s="223">
        <v>50</v>
      </c>
      <c r="AA64" s="223">
        <v>1850</v>
      </c>
      <c r="AB64" s="223">
        <v>50</v>
      </c>
      <c r="AC64" s="223">
        <v>3000</v>
      </c>
      <c r="AD64" s="223">
        <v>0</v>
      </c>
      <c r="AE64" s="223">
        <v>0</v>
      </c>
      <c r="AF64" s="243">
        <v>30000</v>
      </c>
      <c r="AG64" s="223">
        <v>120</v>
      </c>
      <c r="AH64" s="223">
        <v>125</v>
      </c>
      <c r="AI64" s="223">
        <v>120</v>
      </c>
      <c r="AJ64" s="223">
        <v>120</v>
      </c>
      <c r="AK64" s="223">
        <v>5050</v>
      </c>
      <c r="AL64" s="223">
        <v>120</v>
      </c>
      <c r="AM64" s="248">
        <v>60050</v>
      </c>
      <c r="AN64" s="248">
        <v>120</v>
      </c>
      <c r="AO64" s="248">
        <v>60100</v>
      </c>
      <c r="AP64" s="223">
        <v>0</v>
      </c>
      <c r="AQ64" s="223">
        <v>0</v>
      </c>
      <c r="AR64" s="243">
        <v>30000</v>
      </c>
      <c r="AS64" s="223">
        <v>50</v>
      </c>
      <c r="AT64" s="223">
        <v>120</v>
      </c>
      <c r="AU64" s="223">
        <v>50</v>
      </c>
      <c r="AV64" s="223">
        <v>50</v>
      </c>
      <c r="AW64" s="223">
        <v>120</v>
      </c>
      <c r="AX64" s="223">
        <v>120</v>
      </c>
      <c r="AY64" s="223">
        <v>100</v>
      </c>
    </row>
    <row r="65" s="10" customFormat="1" ht="17.5" spans="1:51">
      <c r="A65" s="70"/>
      <c r="B65" s="71"/>
      <c r="C65" s="70"/>
      <c r="D65" s="72"/>
      <c r="E65" s="73" t="s">
        <v>192</v>
      </c>
      <c r="F65" s="73"/>
      <c r="G65" s="110"/>
      <c r="H65" s="75">
        <v>1</v>
      </c>
      <c r="I65" s="75">
        <v>1</v>
      </c>
      <c r="J65" s="75">
        <v>1</v>
      </c>
      <c r="K65" s="75">
        <v>0</v>
      </c>
      <c r="L65" s="75">
        <v>0</v>
      </c>
      <c r="M65" s="75">
        <v>0</v>
      </c>
      <c r="N65" s="25">
        <v>0</v>
      </c>
      <c r="O65" s="75">
        <f t="shared" si="10"/>
        <v>0</v>
      </c>
      <c r="P65" s="75">
        <v>0</v>
      </c>
      <c r="Q65" s="75">
        <v>0</v>
      </c>
      <c r="R65" s="75">
        <v>0</v>
      </c>
      <c r="S65" s="75">
        <v>0</v>
      </c>
      <c r="T65" s="141">
        <f t="shared" si="6"/>
        <v>7</v>
      </c>
      <c r="U65" s="110">
        <v>50</v>
      </c>
      <c r="V65" s="110" t="s">
        <v>1371</v>
      </c>
      <c r="W65" s="110" t="s">
        <v>1388</v>
      </c>
      <c r="X65" s="110">
        <v>25</v>
      </c>
      <c r="Y65" s="110" t="s">
        <v>1389</v>
      </c>
      <c r="Z65" s="110">
        <v>50</v>
      </c>
      <c r="AA65" s="110" t="s">
        <v>1390</v>
      </c>
      <c r="AB65" s="110">
        <v>50</v>
      </c>
      <c r="AC65" s="110" t="s">
        <v>1391</v>
      </c>
      <c r="AD65" s="110">
        <v>0</v>
      </c>
      <c r="AE65" s="110">
        <v>0</v>
      </c>
      <c r="AF65" s="243">
        <v>30000</v>
      </c>
      <c r="AG65" s="110">
        <v>120</v>
      </c>
      <c r="AH65" s="110">
        <v>125</v>
      </c>
      <c r="AI65" s="110" t="s">
        <v>1392</v>
      </c>
      <c r="AJ65" s="110">
        <v>120</v>
      </c>
      <c r="AK65" s="110" t="s">
        <v>1393</v>
      </c>
      <c r="AL65" s="110">
        <v>120</v>
      </c>
      <c r="AM65" s="251" t="s">
        <v>1378</v>
      </c>
      <c r="AN65" s="251">
        <v>120</v>
      </c>
      <c r="AO65" s="251" t="s">
        <v>181</v>
      </c>
      <c r="AP65" s="110">
        <v>0</v>
      </c>
      <c r="AQ65" s="110">
        <v>0</v>
      </c>
      <c r="AR65" s="243">
        <v>30000</v>
      </c>
      <c r="AS65" s="110">
        <v>50</v>
      </c>
      <c r="AT65" s="110">
        <v>120</v>
      </c>
      <c r="AU65" s="110">
        <v>50</v>
      </c>
      <c r="AV65" s="110">
        <v>50</v>
      </c>
      <c r="AW65" s="110">
        <v>120</v>
      </c>
      <c r="AX65" s="110">
        <v>120</v>
      </c>
      <c r="AY65" s="110">
        <v>100</v>
      </c>
    </row>
    <row r="66" s="19" customFormat="1" ht="17.5" spans="1:51">
      <c r="A66" s="59">
        <f t="shared" si="11"/>
        <v>608</v>
      </c>
      <c r="B66" s="58" t="s">
        <v>231</v>
      </c>
      <c r="C66" s="59" t="s">
        <v>228</v>
      </c>
      <c r="D66" s="60" t="s">
        <v>109</v>
      </c>
      <c r="E66" s="61" t="s">
        <v>232</v>
      </c>
      <c r="F66" s="61" t="s">
        <v>228</v>
      </c>
      <c r="G66" s="223"/>
      <c r="H66" s="119">
        <v>1</v>
      </c>
      <c r="I66" s="119">
        <v>1</v>
      </c>
      <c r="J66" s="119">
        <v>1</v>
      </c>
      <c r="K66" s="119">
        <v>0</v>
      </c>
      <c r="L66" s="119">
        <v>0</v>
      </c>
      <c r="M66" s="119">
        <v>0</v>
      </c>
      <c r="N66" s="25">
        <v>0</v>
      </c>
      <c r="O66" s="119">
        <f t="shared" si="10"/>
        <v>0</v>
      </c>
      <c r="P66" s="119">
        <v>0</v>
      </c>
      <c r="Q66" s="119">
        <v>0</v>
      </c>
      <c r="R66" s="119">
        <v>0</v>
      </c>
      <c r="S66" s="119">
        <v>0</v>
      </c>
      <c r="T66" s="234">
        <f t="shared" si="6"/>
        <v>7</v>
      </c>
      <c r="U66" s="223">
        <v>50</v>
      </c>
      <c r="V66" s="223">
        <v>4</v>
      </c>
      <c r="W66" s="223">
        <v>400</v>
      </c>
      <c r="X66" s="223">
        <v>25</v>
      </c>
      <c r="Y66" s="223">
        <v>1000</v>
      </c>
      <c r="Z66" s="223">
        <v>50</v>
      </c>
      <c r="AA66" s="223">
        <v>1850</v>
      </c>
      <c r="AB66" s="223">
        <v>50</v>
      </c>
      <c r="AC66" s="223">
        <v>3000</v>
      </c>
      <c r="AD66" s="223">
        <v>0</v>
      </c>
      <c r="AE66" s="223">
        <v>0</v>
      </c>
      <c r="AF66" s="243">
        <v>30000</v>
      </c>
      <c r="AG66" s="223">
        <v>120</v>
      </c>
      <c r="AH66" s="223">
        <v>125</v>
      </c>
      <c r="AI66" s="223">
        <v>120</v>
      </c>
      <c r="AJ66" s="223">
        <v>120</v>
      </c>
      <c r="AK66" s="223">
        <v>5050</v>
      </c>
      <c r="AL66" s="223">
        <v>120</v>
      </c>
      <c r="AM66" s="248">
        <v>60050</v>
      </c>
      <c r="AN66" s="248">
        <v>120</v>
      </c>
      <c r="AO66" s="248">
        <v>60100</v>
      </c>
      <c r="AP66" s="223">
        <v>0</v>
      </c>
      <c r="AQ66" s="223">
        <v>0</v>
      </c>
      <c r="AR66" s="243">
        <v>30000</v>
      </c>
      <c r="AS66" s="223">
        <v>50</v>
      </c>
      <c r="AT66" s="223">
        <v>120</v>
      </c>
      <c r="AU66" s="223">
        <v>50</v>
      </c>
      <c r="AV66" s="223">
        <v>50</v>
      </c>
      <c r="AW66" s="223">
        <v>120</v>
      </c>
      <c r="AX66" s="223">
        <v>120</v>
      </c>
      <c r="AY66" s="223">
        <v>100</v>
      </c>
    </row>
    <row r="67" s="11" customFormat="1" ht="15.6" customHeight="1" spans="1:51">
      <c r="A67" s="107"/>
      <c r="B67" s="71"/>
      <c r="C67" s="70"/>
      <c r="D67" s="72"/>
      <c r="E67" s="73"/>
      <c r="F67" s="108"/>
      <c r="G67" s="109"/>
      <c r="H67" s="110"/>
      <c r="I67" s="141"/>
      <c r="J67" s="110"/>
      <c r="K67" s="141"/>
      <c r="L67" s="141"/>
      <c r="M67" s="141"/>
      <c r="N67" s="254">
        <v>0</v>
      </c>
      <c r="O67" s="141"/>
      <c r="P67" s="110"/>
      <c r="Q67" s="141"/>
      <c r="R67" s="141"/>
      <c r="S67" s="141"/>
      <c r="T67" s="110"/>
      <c r="U67" s="10"/>
      <c r="V67" s="10"/>
      <c r="W67" s="154"/>
      <c r="AF67" s="259"/>
      <c r="AR67" s="259"/>
      <c r="AY67" s="110">
        <v>100</v>
      </c>
    </row>
    <row r="68" customFormat="1" ht="15.6" customHeight="1" spans="1:51">
      <c r="A68" s="48">
        <f t="shared" si="11"/>
        <v>608</v>
      </c>
      <c r="B68" s="40"/>
      <c r="C68" s="31" t="s">
        <v>228</v>
      </c>
      <c r="D68" s="41" t="s">
        <v>120</v>
      </c>
      <c r="E68" s="42" t="s">
        <v>233</v>
      </c>
      <c r="F68" s="42" t="s">
        <v>234</v>
      </c>
      <c r="G68" s="111"/>
      <c r="H68" s="112"/>
      <c r="I68" s="143"/>
      <c r="J68" s="112"/>
      <c r="K68" s="143"/>
      <c r="L68" s="143"/>
      <c r="M68" s="143"/>
      <c r="N68" s="254">
        <v>0</v>
      </c>
      <c r="O68" s="143"/>
      <c r="P68" s="112"/>
      <c r="Q68" s="143"/>
      <c r="R68" s="143"/>
      <c r="S68" s="143"/>
      <c r="T68" s="234"/>
      <c r="U68" s="12"/>
      <c r="V68" s="12"/>
      <c r="W68" s="156"/>
      <c r="AF68" s="259"/>
      <c r="AR68" s="259"/>
      <c r="AY68" s="223">
        <v>100</v>
      </c>
    </row>
    <row r="69" s="11" customFormat="1" ht="15.6" customHeight="1" spans="1:51">
      <c r="A69" s="107"/>
      <c r="B69" s="71"/>
      <c r="C69" s="70"/>
      <c r="D69" s="72"/>
      <c r="E69" s="73"/>
      <c r="F69" s="108"/>
      <c r="G69" s="109"/>
      <c r="H69" s="110"/>
      <c r="I69" s="141"/>
      <c r="J69" s="110"/>
      <c r="K69" s="141"/>
      <c r="L69" s="141"/>
      <c r="M69" s="141"/>
      <c r="N69" s="254">
        <v>0</v>
      </c>
      <c r="O69" s="141"/>
      <c r="P69" s="110"/>
      <c r="Q69" s="141"/>
      <c r="R69" s="141"/>
      <c r="S69" s="141"/>
      <c r="T69" s="110"/>
      <c r="U69" s="10"/>
      <c r="V69" s="10"/>
      <c r="W69" s="154"/>
      <c r="AF69" s="259"/>
      <c r="AR69" s="259"/>
      <c r="AY69" s="110">
        <v>100</v>
      </c>
    </row>
    <row r="70" customFormat="1" ht="15.6" customHeight="1" spans="1:51">
      <c r="A70" s="48">
        <f>A68</f>
        <v>608</v>
      </c>
      <c r="B70" s="40"/>
      <c r="C70" s="31" t="s">
        <v>228</v>
      </c>
      <c r="D70" s="41" t="s">
        <v>126</v>
      </c>
      <c r="E70" s="42" t="s">
        <v>235</v>
      </c>
      <c r="F70" s="42" t="s">
        <v>236</v>
      </c>
      <c r="G70" s="111"/>
      <c r="H70" s="112"/>
      <c r="I70" s="143"/>
      <c r="J70" s="112"/>
      <c r="K70" s="143"/>
      <c r="L70" s="143"/>
      <c r="M70" s="143"/>
      <c r="N70" s="254">
        <v>0</v>
      </c>
      <c r="O70" s="143"/>
      <c r="P70" s="112"/>
      <c r="Q70" s="143"/>
      <c r="R70" s="143"/>
      <c r="S70" s="143"/>
      <c r="T70" s="234"/>
      <c r="U70" s="12"/>
      <c r="V70" s="12"/>
      <c r="W70" s="156"/>
      <c r="AF70" s="259"/>
      <c r="AR70" s="259"/>
      <c r="AY70" s="223">
        <v>100</v>
      </c>
    </row>
    <row r="71" s="10" customFormat="1" ht="17.5" spans="1:51">
      <c r="A71" s="70"/>
      <c r="B71" s="71"/>
      <c r="C71" s="70"/>
      <c r="D71" s="72"/>
      <c r="E71" s="73" t="s">
        <v>237</v>
      </c>
      <c r="F71" s="73" t="s">
        <v>238</v>
      </c>
      <c r="G71" s="110"/>
      <c r="H71" s="75">
        <v>1</v>
      </c>
      <c r="I71" s="75">
        <v>1</v>
      </c>
      <c r="J71" s="75">
        <v>0</v>
      </c>
      <c r="K71" s="75">
        <v>0</v>
      </c>
      <c r="L71" s="75">
        <v>0</v>
      </c>
      <c r="M71" s="75">
        <v>0</v>
      </c>
      <c r="N71" s="25">
        <v>0</v>
      </c>
      <c r="O71" s="75">
        <f>P71+Q71*2+R71*4+S71*8</f>
        <v>0</v>
      </c>
      <c r="P71" s="75">
        <v>0</v>
      </c>
      <c r="Q71" s="75">
        <v>0</v>
      </c>
      <c r="R71" s="75">
        <v>0</v>
      </c>
      <c r="S71" s="75">
        <v>0</v>
      </c>
      <c r="T71" s="141">
        <f>H71+I71*2+J71*4+K71*8+L71*16+M71*32+N71*64+P71*256+Q71*512+R71*1024+S71*2048</f>
        <v>3</v>
      </c>
      <c r="U71" s="110">
        <v>85</v>
      </c>
      <c r="V71" s="110" t="s">
        <v>1371</v>
      </c>
      <c r="W71" s="110" t="s">
        <v>1388</v>
      </c>
      <c r="X71" s="110">
        <v>25</v>
      </c>
      <c r="Y71" s="110" t="s">
        <v>1389</v>
      </c>
      <c r="Z71" s="110">
        <v>50</v>
      </c>
      <c r="AA71" s="110" t="s">
        <v>1390</v>
      </c>
      <c r="AB71" s="110">
        <v>75</v>
      </c>
      <c r="AC71" s="110" t="s">
        <v>1391</v>
      </c>
      <c r="AD71" s="110">
        <v>0</v>
      </c>
      <c r="AE71" s="110">
        <v>0</v>
      </c>
      <c r="AF71" s="243">
        <v>30000</v>
      </c>
      <c r="AG71" s="110">
        <v>110</v>
      </c>
      <c r="AH71" s="110">
        <v>125</v>
      </c>
      <c r="AI71" s="110" t="s">
        <v>1392</v>
      </c>
      <c r="AJ71" s="110">
        <v>120</v>
      </c>
      <c r="AK71" s="110" t="s">
        <v>1393</v>
      </c>
      <c r="AL71" s="110">
        <v>115</v>
      </c>
      <c r="AM71" s="251" t="s">
        <v>1378</v>
      </c>
      <c r="AN71" s="251" t="s">
        <v>181</v>
      </c>
      <c r="AO71" s="251" t="s">
        <v>181</v>
      </c>
      <c r="AP71" s="110">
        <v>0</v>
      </c>
      <c r="AQ71" s="110">
        <v>0</v>
      </c>
      <c r="AR71" s="243">
        <v>30000</v>
      </c>
      <c r="AS71" s="110">
        <v>50</v>
      </c>
      <c r="AT71" s="110">
        <v>120</v>
      </c>
      <c r="AU71" s="110">
        <v>86</v>
      </c>
      <c r="AV71" s="110">
        <v>85</v>
      </c>
      <c r="AW71" s="110">
        <v>114</v>
      </c>
      <c r="AX71" s="110">
        <v>115</v>
      </c>
      <c r="AY71" s="110">
        <v>100</v>
      </c>
    </row>
    <row r="72" ht="17.5" spans="1:51">
      <c r="A72" s="31">
        <f>A66</f>
        <v>608</v>
      </c>
      <c r="B72" s="40" t="s">
        <v>166</v>
      </c>
      <c r="C72" s="31" t="s">
        <v>238</v>
      </c>
      <c r="D72" s="41" t="s">
        <v>109</v>
      </c>
      <c r="E72" s="42" t="s">
        <v>239</v>
      </c>
      <c r="F72" s="42" t="s">
        <v>238</v>
      </c>
      <c r="G72" s="223"/>
      <c r="H72" s="21">
        <v>1</v>
      </c>
      <c r="I72" s="21">
        <v>1</v>
      </c>
      <c r="J72" s="21">
        <v>0</v>
      </c>
      <c r="K72" s="21">
        <v>0</v>
      </c>
      <c r="L72" s="21">
        <v>0</v>
      </c>
      <c r="M72" s="21">
        <v>0</v>
      </c>
      <c r="N72" s="25">
        <v>0</v>
      </c>
      <c r="O72" s="21">
        <f>P72+Q72*2+R72*4+S72*8</f>
        <v>0</v>
      </c>
      <c r="P72" s="21">
        <v>0</v>
      </c>
      <c r="Q72" s="21">
        <v>0</v>
      </c>
      <c r="R72" s="21">
        <v>0</v>
      </c>
      <c r="S72" s="21">
        <v>0</v>
      </c>
      <c r="T72" s="234">
        <f>H72+I72*2+J72*4+K72*8+L72*16+M72*32+N72*64+P72*256+Q72*512+R72*1024+S72*2048</f>
        <v>3</v>
      </c>
      <c r="U72" s="223">
        <v>85</v>
      </c>
      <c r="V72" s="223">
        <v>5</v>
      </c>
      <c r="W72" s="223">
        <v>440</v>
      </c>
      <c r="X72" s="223">
        <v>25</v>
      </c>
      <c r="Y72" s="223">
        <v>1040</v>
      </c>
      <c r="Z72" s="223">
        <v>50</v>
      </c>
      <c r="AA72" s="223">
        <v>1890</v>
      </c>
      <c r="AB72" s="223">
        <v>75</v>
      </c>
      <c r="AC72" s="223">
        <v>3090</v>
      </c>
      <c r="AD72" s="223">
        <v>0</v>
      </c>
      <c r="AE72" s="223">
        <v>0</v>
      </c>
      <c r="AF72" s="243">
        <v>30000</v>
      </c>
      <c r="AG72" s="223">
        <v>110</v>
      </c>
      <c r="AH72" s="223">
        <v>125</v>
      </c>
      <c r="AI72" s="223">
        <v>160</v>
      </c>
      <c r="AJ72" s="223">
        <v>120</v>
      </c>
      <c r="AK72" s="223">
        <v>5090</v>
      </c>
      <c r="AL72" s="223">
        <v>115</v>
      </c>
      <c r="AM72" s="248">
        <v>60090</v>
      </c>
      <c r="AN72" s="248">
        <v>115</v>
      </c>
      <c r="AO72" s="248">
        <v>60090</v>
      </c>
      <c r="AP72" s="223">
        <v>0</v>
      </c>
      <c r="AQ72" s="223">
        <v>0</v>
      </c>
      <c r="AR72" s="243">
        <v>30000</v>
      </c>
      <c r="AS72" s="223">
        <v>50</v>
      </c>
      <c r="AT72" s="223">
        <v>120</v>
      </c>
      <c r="AU72" s="223">
        <v>86</v>
      </c>
      <c r="AV72" s="223">
        <v>85</v>
      </c>
      <c r="AW72" s="223">
        <v>114</v>
      </c>
      <c r="AX72" s="223">
        <v>115</v>
      </c>
      <c r="AY72" s="223">
        <v>100</v>
      </c>
    </row>
    <row r="73" s="11" customFormat="1" ht="15.6" customHeight="1" spans="1:51">
      <c r="A73" s="107"/>
      <c r="B73" s="71"/>
      <c r="C73" s="70"/>
      <c r="D73" s="72"/>
      <c r="E73" s="73"/>
      <c r="F73" s="73"/>
      <c r="G73" s="109"/>
      <c r="H73" s="110"/>
      <c r="I73" s="141"/>
      <c r="J73" s="110"/>
      <c r="K73" s="141"/>
      <c r="L73" s="141"/>
      <c r="M73" s="141"/>
      <c r="N73" s="254">
        <v>0</v>
      </c>
      <c r="O73" s="145"/>
      <c r="P73" s="110"/>
      <c r="Q73" s="141"/>
      <c r="R73" s="141"/>
      <c r="S73" s="145"/>
      <c r="T73" s="110"/>
      <c r="U73" s="10"/>
      <c r="V73" s="10"/>
      <c r="W73" s="154"/>
      <c r="AF73" s="259"/>
      <c r="AR73" s="259"/>
      <c r="AY73" s="110">
        <v>100</v>
      </c>
    </row>
    <row r="74" customFormat="1" ht="15.6" customHeight="1" spans="1:51">
      <c r="A74" s="48">
        <f>A64</f>
        <v>608</v>
      </c>
      <c r="B74" s="40"/>
      <c r="C74" s="31" t="s">
        <v>238</v>
      </c>
      <c r="D74" s="41" t="s">
        <v>120</v>
      </c>
      <c r="E74" s="42" t="s">
        <v>240</v>
      </c>
      <c r="F74" s="42" t="s">
        <v>241</v>
      </c>
      <c r="G74" s="111"/>
      <c r="H74" s="112"/>
      <c r="I74" s="143"/>
      <c r="J74" s="112"/>
      <c r="K74" s="143"/>
      <c r="L74" s="143"/>
      <c r="M74" s="143"/>
      <c r="N74" s="254">
        <v>0</v>
      </c>
      <c r="O74" s="146"/>
      <c r="P74" s="112"/>
      <c r="Q74" s="143"/>
      <c r="R74" s="143"/>
      <c r="S74" s="146"/>
      <c r="T74" s="112"/>
      <c r="U74" s="12"/>
      <c r="V74" s="12"/>
      <c r="W74" s="156"/>
      <c r="AF74" s="259"/>
      <c r="AR74" s="259"/>
      <c r="AY74" s="223">
        <v>100</v>
      </c>
    </row>
    <row r="75" s="2" customFormat="1" ht="15.6" customHeight="1" spans="1:51">
      <c r="A75" s="34"/>
      <c r="B75" s="35"/>
      <c r="C75" s="34"/>
      <c r="D75" s="36"/>
      <c r="E75" s="37" t="s">
        <v>242</v>
      </c>
      <c r="F75" s="37"/>
      <c r="G75" s="222"/>
      <c r="H75" s="49">
        <v>0</v>
      </c>
      <c r="I75" s="49">
        <v>0</v>
      </c>
      <c r="J75" s="49">
        <v>0</v>
      </c>
      <c r="K75" s="49">
        <v>0</v>
      </c>
      <c r="L75" s="49">
        <v>0</v>
      </c>
      <c r="M75" s="49" t="s">
        <v>181</v>
      </c>
      <c r="N75" s="25">
        <v>0</v>
      </c>
      <c r="O75" s="49"/>
      <c r="P75" s="49" t="s">
        <v>181</v>
      </c>
      <c r="Q75" s="49" t="s">
        <v>181</v>
      </c>
      <c r="R75" s="49" t="s">
        <v>181</v>
      </c>
      <c r="S75" s="49" t="s">
        <v>181</v>
      </c>
      <c r="T75" s="49"/>
      <c r="U75" s="232" t="s">
        <v>181</v>
      </c>
      <c r="V75" s="233" t="s">
        <v>181</v>
      </c>
      <c r="W75" s="232" t="s">
        <v>181</v>
      </c>
      <c r="X75" s="232" t="s">
        <v>181</v>
      </c>
      <c r="Y75" s="232" t="s">
        <v>181</v>
      </c>
      <c r="Z75" s="233" t="s">
        <v>181</v>
      </c>
      <c r="AA75" s="222" t="s">
        <v>181</v>
      </c>
      <c r="AB75" s="222" t="s">
        <v>181</v>
      </c>
      <c r="AC75" s="222" t="s">
        <v>181</v>
      </c>
      <c r="AD75" s="222" t="s">
        <v>181</v>
      </c>
      <c r="AE75" s="222" t="s">
        <v>181</v>
      </c>
      <c r="AF75" s="243" t="s">
        <v>181</v>
      </c>
      <c r="AG75" s="222" t="s">
        <v>181</v>
      </c>
      <c r="AH75" s="222" t="s">
        <v>181</v>
      </c>
      <c r="AI75" s="222" t="s">
        <v>181</v>
      </c>
      <c r="AJ75" s="222" t="s">
        <v>181</v>
      </c>
      <c r="AK75" s="222" t="s">
        <v>181</v>
      </c>
      <c r="AL75" s="222" t="s">
        <v>181</v>
      </c>
      <c r="AM75" s="247" t="s">
        <v>181</v>
      </c>
      <c r="AN75" s="247" t="s">
        <v>181</v>
      </c>
      <c r="AO75" s="247" t="s">
        <v>181</v>
      </c>
      <c r="AP75" s="222" t="s">
        <v>181</v>
      </c>
      <c r="AQ75" s="222" t="s">
        <v>181</v>
      </c>
      <c r="AR75" s="243" t="s">
        <v>181</v>
      </c>
      <c r="AS75" s="222" t="s">
        <v>181</v>
      </c>
      <c r="AT75" s="222" t="s">
        <v>181</v>
      </c>
      <c r="AU75" s="222" t="s">
        <v>181</v>
      </c>
      <c r="AV75" s="222" t="s">
        <v>181</v>
      </c>
      <c r="AW75" s="222" t="s">
        <v>181</v>
      </c>
      <c r="AX75" s="222" t="s">
        <v>181</v>
      </c>
      <c r="AY75" s="222">
        <v>100</v>
      </c>
    </row>
    <row r="76" s="12" customFormat="1" ht="17.5" spans="1:51">
      <c r="A76" s="9">
        <f>A72</f>
        <v>608</v>
      </c>
      <c r="B76" s="113" t="s">
        <v>169</v>
      </c>
      <c r="C76" s="9" t="s">
        <v>244</v>
      </c>
      <c r="D76" s="114" t="s">
        <v>109</v>
      </c>
      <c r="E76" s="115" t="s">
        <v>245</v>
      </c>
      <c r="F76" s="115" t="s">
        <v>246</v>
      </c>
      <c r="G76" s="223"/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25">
        <v>0</v>
      </c>
      <c r="O76" s="9">
        <f t="shared" ref="O76" si="12">P76+Q76*2+R76*4+S76*8</f>
        <v>0</v>
      </c>
      <c r="P76" s="9">
        <v>0</v>
      </c>
      <c r="Q76" s="9">
        <v>0</v>
      </c>
      <c r="R76" s="9">
        <v>0</v>
      </c>
      <c r="S76" s="9">
        <v>0</v>
      </c>
      <c r="T76" s="234">
        <f>H76+I76*2+J76*4+K76*8+L76*16+M76*32+N76*64+P76*256+Q76*512+R76*1024+S76*2048</f>
        <v>0</v>
      </c>
      <c r="U76" s="223">
        <v>85</v>
      </c>
      <c r="V76" s="223">
        <v>4</v>
      </c>
      <c r="W76" s="223">
        <v>400</v>
      </c>
      <c r="X76" s="223">
        <v>25</v>
      </c>
      <c r="Y76" s="223">
        <v>1000</v>
      </c>
      <c r="Z76" s="223">
        <v>50</v>
      </c>
      <c r="AA76" s="223">
        <v>1850</v>
      </c>
      <c r="AB76" s="223">
        <v>75</v>
      </c>
      <c r="AC76" s="223">
        <v>3000</v>
      </c>
      <c r="AD76" s="223">
        <v>0</v>
      </c>
      <c r="AE76" s="223">
        <v>0</v>
      </c>
      <c r="AF76" s="243">
        <v>30000</v>
      </c>
      <c r="AG76" s="223">
        <v>110</v>
      </c>
      <c r="AH76" s="223">
        <v>125</v>
      </c>
      <c r="AI76" s="223">
        <v>120</v>
      </c>
      <c r="AJ76" s="223">
        <v>120</v>
      </c>
      <c r="AK76" s="223">
        <v>5050</v>
      </c>
      <c r="AL76" s="223">
        <v>115</v>
      </c>
      <c r="AM76" s="223">
        <v>60050</v>
      </c>
      <c r="AN76" s="223">
        <v>110</v>
      </c>
      <c r="AO76" s="223">
        <v>60100</v>
      </c>
      <c r="AP76" s="223">
        <v>0</v>
      </c>
      <c r="AQ76" s="223">
        <v>0</v>
      </c>
      <c r="AR76" s="243">
        <v>30000</v>
      </c>
      <c r="AS76" s="223">
        <v>50</v>
      </c>
      <c r="AT76" s="223">
        <v>120</v>
      </c>
      <c r="AU76" s="223">
        <v>86</v>
      </c>
      <c r="AV76" s="223">
        <v>85</v>
      </c>
      <c r="AW76" s="223">
        <v>114</v>
      </c>
      <c r="AX76" s="223">
        <v>115</v>
      </c>
      <c r="AY76" s="223">
        <v>100</v>
      </c>
    </row>
    <row r="77" s="2" customFormat="1" ht="15.6" customHeight="1" spans="1:51">
      <c r="A77" s="34"/>
      <c r="B77" s="35"/>
      <c r="C77" s="34"/>
      <c r="D77" s="36"/>
      <c r="E77" s="37" t="s">
        <v>247</v>
      </c>
      <c r="F77" s="37"/>
      <c r="G77" s="222"/>
      <c r="H77" s="49">
        <v>0</v>
      </c>
      <c r="I77" s="49">
        <v>0</v>
      </c>
      <c r="J77" s="49">
        <v>0</v>
      </c>
      <c r="K77" s="49">
        <v>0</v>
      </c>
      <c r="L77" s="49">
        <v>0</v>
      </c>
      <c r="M77" s="49" t="s">
        <v>181</v>
      </c>
      <c r="N77" s="25">
        <v>0</v>
      </c>
      <c r="O77" s="49"/>
      <c r="P77" s="49" t="s">
        <v>181</v>
      </c>
      <c r="Q77" s="49" t="s">
        <v>181</v>
      </c>
      <c r="R77" s="49" t="s">
        <v>181</v>
      </c>
      <c r="S77" s="49" t="s">
        <v>181</v>
      </c>
      <c r="T77" s="49"/>
      <c r="U77" s="232" t="s">
        <v>181</v>
      </c>
      <c r="V77" s="233" t="s">
        <v>181</v>
      </c>
      <c r="W77" s="232" t="s">
        <v>181</v>
      </c>
      <c r="X77" s="232" t="s">
        <v>181</v>
      </c>
      <c r="Y77" s="232" t="s">
        <v>181</v>
      </c>
      <c r="Z77" s="233" t="s">
        <v>181</v>
      </c>
      <c r="AA77" s="222" t="s">
        <v>181</v>
      </c>
      <c r="AB77" s="222" t="s">
        <v>181</v>
      </c>
      <c r="AC77" s="222" t="s">
        <v>181</v>
      </c>
      <c r="AD77" s="222" t="s">
        <v>181</v>
      </c>
      <c r="AE77" s="222" t="s">
        <v>181</v>
      </c>
      <c r="AF77" s="243" t="s">
        <v>181</v>
      </c>
      <c r="AG77" s="222" t="s">
        <v>181</v>
      </c>
      <c r="AH77" s="222" t="s">
        <v>181</v>
      </c>
      <c r="AI77" s="222" t="s">
        <v>181</v>
      </c>
      <c r="AJ77" s="222" t="s">
        <v>181</v>
      </c>
      <c r="AK77" s="222" t="s">
        <v>181</v>
      </c>
      <c r="AL77" s="222" t="s">
        <v>181</v>
      </c>
      <c r="AM77" s="247" t="s">
        <v>181</v>
      </c>
      <c r="AN77" s="247" t="s">
        <v>181</v>
      </c>
      <c r="AO77" s="247" t="s">
        <v>181</v>
      </c>
      <c r="AP77" s="222" t="s">
        <v>181</v>
      </c>
      <c r="AQ77" s="222" t="s">
        <v>181</v>
      </c>
      <c r="AR77" s="243" t="s">
        <v>181</v>
      </c>
      <c r="AS77" s="222" t="s">
        <v>181</v>
      </c>
      <c r="AT77" s="222" t="s">
        <v>181</v>
      </c>
      <c r="AU77" s="222" t="s">
        <v>181</v>
      </c>
      <c r="AV77" s="222" t="s">
        <v>181</v>
      </c>
      <c r="AW77" s="222" t="s">
        <v>181</v>
      </c>
      <c r="AX77" s="222" t="s">
        <v>181</v>
      </c>
      <c r="AY77" s="222">
        <v>100</v>
      </c>
    </row>
    <row r="78" s="12" customFormat="1" ht="17.5" spans="1:51">
      <c r="A78" s="9">
        <f>A76</f>
        <v>608</v>
      </c>
      <c r="B78" s="113" t="s">
        <v>169</v>
      </c>
      <c r="C78" s="9" t="s">
        <v>244</v>
      </c>
      <c r="D78" s="114" t="s">
        <v>120</v>
      </c>
      <c r="E78" s="115" t="s">
        <v>248</v>
      </c>
      <c r="F78" s="115" t="s">
        <v>249</v>
      </c>
      <c r="G78" s="223"/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25">
        <v>0</v>
      </c>
      <c r="O78" s="9">
        <f t="shared" ref="O78" si="13">P78+Q78*2+R78*4+S78*8</f>
        <v>0</v>
      </c>
      <c r="P78" s="9">
        <v>0</v>
      </c>
      <c r="Q78" s="9">
        <v>0</v>
      </c>
      <c r="R78" s="9">
        <v>0</v>
      </c>
      <c r="S78" s="9">
        <v>0</v>
      </c>
      <c r="T78" s="234">
        <f>H78+I78*2+J78*4+K78*8+L78*16+M78*32+N78*64+P78*256+Q78*512+R78*1024+S78*2048</f>
        <v>0</v>
      </c>
      <c r="U78" s="223">
        <v>85</v>
      </c>
      <c r="V78" s="223">
        <v>4</v>
      </c>
      <c r="W78" s="223">
        <v>400</v>
      </c>
      <c r="X78" s="223">
        <v>25</v>
      </c>
      <c r="Y78" s="223">
        <v>1000</v>
      </c>
      <c r="Z78" s="223">
        <v>50</v>
      </c>
      <c r="AA78" s="223">
        <v>1850</v>
      </c>
      <c r="AB78" s="223">
        <v>75</v>
      </c>
      <c r="AC78" s="223">
        <v>3000</v>
      </c>
      <c r="AD78" s="223">
        <v>0</v>
      </c>
      <c r="AE78" s="223">
        <v>0</v>
      </c>
      <c r="AF78" s="243">
        <v>30000</v>
      </c>
      <c r="AG78" s="223">
        <v>110</v>
      </c>
      <c r="AH78" s="223">
        <v>125</v>
      </c>
      <c r="AI78" s="223">
        <v>120</v>
      </c>
      <c r="AJ78" s="223">
        <v>120</v>
      </c>
      <c r="AK78" s="223">
        <v>5050</v>
      </c>
      <c r="AL78" s="223">
        <v>115</v>
      </c>
      <c r="AM78" s="223">
        <v>60050</v>
      </c>
      <c r="AN78" s="223">
        <v>110</v>
      </c>
      <c r="AO78" s="223">
        <v>60100</v>
      </c>
      <c r="AP78" s="223">
        <v>0</v>
      </c>
      <c r="AQ78" s="223">
        <v>0</v>
      </c>
      <c r="AR78" s="243">
        <v>30000</v>
      </c>
      <c r="AS78" s="223">
        <v>50</v>
      </c>
      <c r="AT78" s="223">
        <v>120</v>
      </c>
      <c r="AU78" s="223">
        <v>86</v>
      </c>
      <c r="AV78" s="223">
        <v>85</v>
      </c>
      <c r="AW78" s="223">
        <v>114</v>
      </c>
      <c r="AX78" s="223">
        <v>115</v>
      </c>
      <c r="AY78" s="223">
        <v>100</v>
      </c>
    </row>
    <row r="79" s="2" customFormat="1" ht="17.5" spans="1:51">
      <c r="A79" s="117"/>
      <c r="B79" s="35"/>
      <c r="C79" s="49"/>
      <c r="D79" s="36"/>
      <c r="E79" s="37"/>
      <c r="F79" s="37"/>
      <c r="G79" s="222"/>
      <c r="H79" s="49"/>
      <c r="I79" s="49"/>
      <c r="J79" s="49"/>
      <c r="K79" s="49"/>
      <c r="L79" s="49"/>
      <c r="M79" s="49"/>
      <c r="N79" s="25">
        <v>0</v>
      </c>
      <c r="O79" s="49"/>
      <c r="P79" s="49"/>
      <c r="Q79" s="49"/>
      <c r="R79" s="49"/>
      <c r="S79" s="49"/>
      <c r="T79" s="148"/>
      <c r="U79" s="222"/>
      <c r="V79" s="222"/>
      <c r="W79" s="222"/>
      <c r="X79" s="222"/>
      <c r="Y79" s="222"/>
      <c r="Z79" s="222"/>
      <c r="AA79" s="222"/>
      <c r="AB79" s="222"/>
      <c r="AC79" s="222"/>
      <c r="AD79" s="222"/>
      <c r="AE79" s="222"/>
      <c r="AF79" s="243"/>
      <c r="AG79" s="222"/>
      <c r="AH79" s="222"/>
      <c r="AI79" s="222"/>
      <c r="AJ79" s="222"/>
      <c r="AK79" s="222"/>
      <c r="AL79" s="222"/>
      <c r="AM79" s="222"/>
      <c r="AN79" s="222"/>
      <c r="AO79" s="222"/>
      <c r="AP79" s="222"/>
      <c r="AQ79" s="222"/>
      <c r="AR79" s="243"/>
      <c r="AS79" s="222"/>
      <c r="AT79" s="222"/>
      <c r="AU79" s="222"/>
      <c r="AV79" s="222"/>
      <c r="AW79" s="222"/>
      <c r="AX79" s="222"/>
      <c r="AY79" s="222">
        <v>100</v>
      </c>
    </row>
    <row r="80" s="12" customFormat="1" ht="17.5" spans="1:51">
      <c r="A80" s="118">
        <f>A78</f>
        <v>608</v>
      </c>
      <c r="B80" s="113"/>
      <c r="C80" s="9" t="s">
        <v>244</v>
      </c>
      <c r="D80" s="114" t="s">
        <v>126</v>
      </c>
      <c r="E80" s="115" t="s">
        <v>250</v>
      </c>
      <c r="F80" s="115" t="s">
        <v>251</v>
      </c>
      <c r="G80" s="223"/>
      <c r="H80" s="9"/>
      <c r="I80" s="9"/>
      <c r="J80" s="9"/>
      <c r="K80" s="9"/>
      <c r="L80" s="9"/>
      <c r="M80" s="9"/>
      <c r="N80" s="25">
        <v>0</v>
      </c>
      <c r="O80" s="9"/>
      <c r="P80" s="9"/>
      <c r="Q80" s="9"/>
      <c r="R80" s="9"/>
      <c r="S80" s="9"/>
      <c r="T80" s="195"/>
      <c r="U80" s="223"/>
      <c r="V80" s="223"/>
      <c r="W80" s="223"/>
      <c r="X80" s="223"/>
      <c r="Y80" s="223"/>
      <c r="Z80" s="223"/>
      <c r="AA80" s="223"/>
      <c r="AB80" s="223"/>
      <c r="AC80" s="223"/>
      <c r="AD80" s="223"/>
      <c r="AE80" s="223"/>
      <c r="AF80" s="243"/>
      <c r="AG80" s="223"/>
      <c r="AH80" s="223"/>
      <c r="AI80" s="223"/>
      <c r="AJ80" s="223"/>
      <c r="AK80" s="223"/>
      <c r="AL80" s="223"/>
      <c r="AM80" s="223"/>
      <c r="AN80" s="223"/>
      <c r="AO80" s="223"/>
      <c r="AP80" s="223"/>
      <c r="AQ80" s="223"/>
      <c r="AR80" s="243"/>
      <c r="AS80" s="223"/>
      <c r="AT80" s="223"/>
      <c r="AU80" s="223"/>
      <c r="AV80" s="223"/>
      <c r="AW80" s="223"/>
      <c r="AX80" s="223"/>
      <c r="AY80" s="223">
        <v>100</v>
      </c>
    </row>
    <row r="81" s="2" customFormat="1" ht="15.6" customHeight="1" spans="1:51">
      <c r="A81" s="34"/>
      <c r="B81" s="35"/>
      <c r="C81" s="34"/>
      <c r="D81" s="36"/>
      <c r="E81" s="37" t="s">
        <v>252</v>
      </c>
      <c r="F81" s="37" t="s">
        <v>253</v>
      </c>
      <c r="G81" s="222"/>
      <c r="H81" s="49">
        <v>0</v>
      </c>
      <c r="I81" s="49">
        <v>0</v>
      </c>
      <c r="J81" s="49">
        <v>0</v>
      </c>
      <c r="K81" s="49" t="s">
        <v>181</v>
      </c>
      <c r="L81" s="49" t="s">
        <v>181</v>
      </c>
      <c r="M81" s="49" t="s">
        <v>181</v>
      </c>
      <c r="N81" s="25">
        <v>1</v>
      </c>
      <c r="O81" s="49"/>
      <c r="P81" s="49" t="s">
        <v>181</v>
      </c>
      <c r="Q81" s="49" t="s">
        <v>181</v>
      </c>
      <c r="R81" s="49" t="s">
        <v>181</v>
      </c>
      <c r="S81" s="49" t="s">
        <v>181</v>
      </c>
      <c r="T81" s="49"/>
      <c r="U81" s="232">
        <v>90</v>
      </c>
      <c r="V81" s="233">
        <v>0</v>
      </c>
      <c r="W81" s="232">
        <v>150</v>
      </c>
      <c r="X81" s="232">
        <v>20</v>
      </c>
      <c r="Y81" s="232">
        <v>625</v>
      </c>
      <c r="Z81" s="233">
        <v>90</v>
      </c>
      <c r="AA81" s="222">
        <v>2000</v>
      </c>
      <c r="AB81" s="222" t="s">
        <v>181</v>
      </c>
      <c r="AC81" s="222" t="s">
        <v>181</v>
      </c>
      <c r="AD81" s="222" t="s">
        <v>181</v>
      </c>
      <c r="AE81" s="222" t="s">
        <v>181</v>
      </c>
      <c r="AF81" s="243" t="s">
        <v>181</v>
      </c>
      <c r="AG81" s="222">
        <v>110</v>
      </c>
      <c r="AH81" s="222">
        <v>130</v>
      </c>
      <c r="AI81" s="222">
        <v>500</v>
      </c>
      <c r="AJ81" s="222">
        <v>120</v>
      </c>
      <c r="AK81" s="222">
        <v>10000</v>
      </c>
      <c r="AL81" s="222" t="s">
        <v>181</v>
      </c>
      <c r="AM81" s="247" t="s">
        <v>181</v>
      </c>
      <c r="AN81" s="247" t="s">
        <v>181</v>
      </c>
      <c r="AO81" s="247" t="s">
        <v>181</v>
      </c>
      <c r="AP81" s="222"/>
      <c r="AQ81" s="222"/>
      <c r="AR81" s="243" t="s">
        <v>181</v>
      </c>
      <c r="AS81" s="222"/>
      <c r="AT81" s="222"/>
      <c r="AU81" s="222"/>
      <c r="AV81" s="222"/>
      <c r="AW81" s="222"/>
      <c r="AX81" s="222"/>
      <c r="AY81" s="222">
        <v>100</v>
      </c>
    </row>
    <row r="82" ht="17.5" spans="1:51">
      <c r="A82" s="31">
        <f>A78</f>
        <v>608</v>
      </c>
      <c r="B82" s="40" t="s">
        <v>172</v>
      </c>
      <c r="C82" s="31" t="s">
        <v>256</v>
      </c>
      <c r="D82" s="41" t="s">
        <v>109</v>
      </c>
      <c r="E82" s="42" t="s">
        <v>257</v>
      </c>
      <c r="F82" s="42" t="s">
        <v>256</v>
      </c>
      <c r="G82" s="223"/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25">
        <v>1</v>
      </c>
      <c r="O82" s="21">
        <f>P82+Q82*2+R82*4+S82*8</f>
        <v>0</v>
      </c>
      <c r="P82" s="21">
        <v>0</v>
      </c>
      <c r="Q82" s="21">
        <v>0</v>
      </c>
      <c r="R82" s="21">
        <v>0</v>
      </c>
      <c r="S82" s="21">
        <v>0</v>
      </c>
      <c r="T82" s="234">
        <f>H82+I82*2+J82*4+K82*8+L82*16+M82*32+N82*64+P82*256+Q82*512+R82*1024+S82*2048</f>
        <v>64</v>
      </c>
      <c r="U82" s="223">
        <v>85</v>
      </c>
      <c r="V82" s="223">
        <v>4</v>
      </c>
      <c r="W82" s="223">
        <v>400</v>
      </c>
      <c r="X82" s="223">
        <v>25</v>
      </c>
      <c r="Y82" s="223">
        <v>1000</v>
      </c>
      <c r="Z82" s="223">
        <v>50</v>
      </c>
      <c r="AA82" s="223">
        <v>1850</v>
      </c>
      <c r="AB82" s="223">
        <v>75</v>
      </c>
      <c r="AC82" s="223">
        <v>3000</v>
      </c>
      <c r="AD82" s="248">
        <v>0</v>
      </c>
      <c r="AE82" s="248">
        <v>0</v>
      </c>
      <c r="AF82" s="244">
        <v>30000</v>
      </c>
      <c r="AG82" s="248">
        <v>110</v>
      </c>
      <c r="AH82" s="248">
        <v>125</v>
      </c>
      <c r="AI82" s="248">
        <v>500</v>
      </c>
      <c r="AJ82" s="248">
        <v>120</v>
      </c>
      <c r="AK82" s="248">
        <v>10000</v>
      </c>
      <c r="AL82" s="248">
        <v>115</v>
      </c>
      <c r="AM82" s="248">
        <v>60050</v>
      </c>
      <c r="AN82" s="248">
        <v>110</v>
      </c>
      <c r="AO82" s="248">
        <v>60100</v>
      </c>
      <c r="AP82" s="248">
        <v>0</v>
      </c>
      <c r="AQ82" s="223">
        <v>0</v>
      </c>
      <c r="AR82" s="244">
        <v>30000</v>
      </c>
      <c r="AS82" s="223">
        <v>50</v>
      </c>
      <c r="AT82" s="223">
        <v>120</v>
      </c>
      <c r="AU82" s="223">
        <v>86</v>
      </c>
      <c r="AV82" s="223">
        <v>85</v>
      </c>
      <c r="AW82" s="223">
        <v>114</v>
      </c>
      <c r="AX82" s="223">
        <v>115</v>
      </c>
      <c r="AY82" s="223">
        <v>100</v>
      </c>
    </row>
    <row r="83" s="2" customFormat="1" ht="15.6" customHeight="1" spans="1:51">
      <c r="A83" s="34"/>
      <c r="B83" s="35"/>
      <c r="C83" s="34"/>
      <c r="D83" s="36"/>
      <c r="E83" s="37" t="s">
        <v>258</v>
      </c>
      <c r="F83" s="37"/>
      <c r="G83" s="222"/>
      <c r="H83" s="49">
        <v>0</v>
      </c>
      <c r="I83" s="49">
        <v>0</v>
      </c>
      <c r="J83" s="49">
        <v>0</v>
      </c>
      <c r="K83" s="49">
        <v>0</v>
      </c>
      <c r="L83" s="49">
        <v>0</v>
      </c>
      <c r="M83" s="49">
        <v>0</v>
      </c>
      <c r="N83" s="25">
        <v>0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148">
        <f>H83+I83*2+J83*4+K83*8+L83*16+M83*32+N83*64+P83*256+Q83*512+R83*1024+S83*2048</f>
        <v>0</v>
      </c>
      <c r="U83" s="232" t="s">
        <v>181</v>
      </c>
      <c r="V83" s="233" t="s">
        <v>181</v>
      </c>
      <c r="W83" s="232" t="s">
        <v>181</v>
      </c>
      <c r="X83" s="232" t="s">
        <v>181</v>
      </c>
      <c r="Y83" s="232" t="s">
        <v>181</v>
      </c>
      <c r="Z83" s="233" t="s">
        <v>181</v>
      </c>
      <c r="AA83" s="222" t="s">
        <v>181</v>
      </c>
      <c r="AB83" s="222" t="s">
        <v>181</v>
      </c>
      <c r="AC83" s="222" t="s">
        <v>181</v>
      </c>
      <c r="AD83" s="222" t="s">
        <v>181</v>
      </c>
      <c r="AE83" s="222" t="s">
        <v>181</v>
      </c>
      <c r="AF83" s="243" t="s">
        <v>181</v>
      </c>
      <c r="AG83" s="222" t="s">
        <v>181</v>
      </c>
      <c r="AH83" s="222" t="s">
        <v>181</v>
      </c>
      <c r="AI83" s="222" t="s">
        <v>181</v>
      </c>
      <c r="AJ83" s="222" t="s">
        <v>181</v>
      </c>
      <c r="AK83" s="222" t="s">
        <v>181</v>
      </c>
      <c r="AL83" s="222" t="s">
        <v>181</v>
      </c>
      <c r="AM83" s="247" t="s">
        <v>181</v>
      </c>
      <c r="AN83" s="247" t="s">
        <v>181</v>
      </c>
      <c r="AO83" s="247" t="s">
        <v>181</v>
      </c>
      <c r="AP83" s="222" t="s">
        <v>181</v>
      </c>
      <c r="AQ83" s="222" t="s">
        <v>181</v>
      </c>
      <c r="AR83" s="243" t="s">
        <v>181</v>
      </c>
      <c r="AS83" s="222" t="s">
        <v>181</v>
      </c>
      <c r="AT83" s="222" t="s">
        <v>181</v>
      </c>
      <c r="AU83" s="222" t="s">
        <v>181</v>
      </c>
      <c r="AV83" s="222" t="s">
        <v>181</v>
      </c>
      <c r="AW83" s="222" t="s">
        <v>181</v>
      </c>
      <c r="AX83" s="222" t="s">
        <v>181</v>
      </c>
      <c r="AY83" s="222">
        <v>100</v>
      </c>
    </row>
    <row r="84" ht="17.5" spans="1:51">
      <c r="A84" s="31">
        <f>A82</f>
        <v>608</v>
      </c>
      <c r="B84" s="40" t="s">
        <v>172</v>
      </c>
      <c r="C84" s="31" t="s">
        <v>256</v>
      </c>
      <c r="D84" s="41" t="s">
        <v>120</v>
      </c>
      <c r="E84" s="42" t="s">
        <v>259</v>
      </c>
      <c r="F84" s="42" t="s">
        <v>260</v>
      </c>
      <c r="G84" s="223"/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  <c r="N84" s="25">
        <v>0</v>
      </c>
      <c r="O84" s="21">
        <f>P84+Q84*2+R84*4+S84*8</f>
        <v>0</v>
      </c>
      <c r="P84" s="21">
        <v>0</v>
      </c>
      <c r="Q84" s="21">
        <v>0</v>
      </c>
      <c r="R84" s="21">
        <v>0</v>
      </c>
      <c r="S84" s="21">
        <v>0</v>
      </c>
      <c r="T84" s="234">
        <f>H84+I84*2+J84*4+K84*8+L84*16+M84*32+N84*64+P84*256+Q84*512+R84*1024+S84*2048</f>
        <v>0</v>
      </c>
      <c r="U84" s="223">
        <v>85</v>
      </c>
      <c r="V84" s="223">
        <v>4</v>
      </c>
      <c r="W84" s="223">
        <v>400</v>
      </c>
      <c r="X84" s="223">
        <v>25</v>
      </c>
      <c r="Y84" s="223">
        <v>1000</v>
      </c>
      <c r="Z84" s="223">
        <v>50</v>
      </c>
      <c r="AA84" s="223">
        <v>1850</v>
      </c>
      <c r="AB84" s="223">
        <v>75</v>
      </c>
      <c r="AC84" s="223">
        <v>3000</v>
      </c>
      <c r="AD84" s="223">
        <v>0</v>
      </c>
      <c r="AE84" s="223">
        <v>0</v>
      </c>
      <c r="AF84" s="243">
        <v>30000</v>
      </c>
      <c r="AG84" s="223">
        <v>110</v>
      </c>
      <c r="AH84" s="223">
        <v>125</v>
      </c>
      <c r="AI84" s="223">
        <v>120</v>
      </c>
      <c r="AJ84" s="223">
        <v>120</v>
      </c>
      <c r="AK84" s="223">
        <v>5050</v>
      </c>
      <c r="AL84" s="223">
        <v>115</v>
      </c>
      <c r="AM84" s="248">
        <v>60050</v>
      </c>
      <c r="AN84" s="248">
        <v>110</v>
      </c>
      <c r="AO84" s="248">
        <v>60100</v>
      </c>
      <c r="AP84" s="223">
        <v>0</v>
      </c>
      <c r="AQ84" s="223">
        <v>0</v>
      </c>
      <c r="AR84" s="243">
        <v>30000</v>
      </c>
      <c r="AS84" s="223">
        <v>50</v>
      </c>
      <c r="AT84" s="223">
        <v>120</v>
      </c>
      <c r="AU84" s="223">
        <v>86</v>
      </c>
      <c r="AV84" s="223">
        <v>85</v>
      </c>
      <c r="AW84" s="223">
        <v>114</v>
      </c>
      <c r="AX84" s="223">
        <v>115</v>
      </c>
      <c r="AY84" s="223">
        <v>100</v>
      </c>
    </row>
    <row r="85" s="2" customFormat="1" ht="15.6" customHeight="1" spans="1:51">
      <c r="A85" s="45"/>
      <c r="B85" s="35"/>
      <c r="C85" s="34"/>
      <c r="D85" s="36"/>
      <c r="E85" s="37" t="s">
        <v>252</v>
      </c>
      <c r="F85" s="37"/>
      <c r="G85" s="222"/>
      <c r="H85" s="49">
        <v>0</v>
      </c>
      <c r="I85" s="49">
        <v>0</v>
      </c>
      <c r="J85" s="49">
        <v>0</v>
      </c>
      <c r="K85" s="49" t="s">
        <v>181</v>
      </c>
      <c r="L85" s="49" t="s">
        <v>181</v>
      </c>
      <c r="M85" s="49" t="s">
        <v>181</v>
      </c>
      <c r="N85" s="25">
        <v>0</v>
      </c>
      <c r="O85" s="49"/>
      <c r="P85" s="49" t="s">
        <v>181</v>
      </c>
      <c r="Q85" s="49" t="s">
        <v>181</v>
      </c>
      <c r="R85" s="49" t="s">
        <v>181</v>
      </c>
      <c r="S85" s="49" t="s">
        <v>181</v>
      </c>
      <c r="T85" s="49"/>
      <c r="U85" s="232">
        <v>90</v>
      </c>
      <c r="V85" s="233">
        <v>0</v>
      </c>
      <c r="W85" s="232">
        <v>150</v>
      </c>
      <c r="X85" s="232">
        <v>20</v>
      </c>
      <c r="Y85" s="232">
        <v>625</v>
      </c>
      <c r="Z85" s="233">
        <v>90</v>
      </c>
      <c r="AA85" s="222">
        <v>2000</v>
      </c>
      <c r="AB85" s="222" t="s">
        <v>181</v>
      </c>
      <c r="AC85" s="222" t="s">
        <v>181</v>
      </c>
      <c r="AD85" s="222" t="s">
        <v>181</v>
      </c>
      <c r="AE85" s="222" t="s">
        <v>181</v>
      </c>
      <c r="AF85" s="243" t="s">
        <v>181</v>
      </c>
      <c r="AG85" s="222">
        <v>110</v>
      </c>
      <c r="AH85" s="222">
        <v>130</v>
      </c>
      <c r="AI85" s="222">
        <v>500</v>
      </c>
      <c r="AJ85" s="222">
        <v>120</v>
      </c>
      <c r="AK85" s="222">
        <v>10000</v>
      </c>
      <c r="AL85" s="222" t="s">
        <v>181</v>
      </c>
      <c r="AM85" s="247" t="s">
        <v>181</v>
      </c>
      <c r="AN85" s="247" t="s">
        <v>181</v>
      </c>
      <c r="AO85" s="247" t="s">
        <v>181</v>
      </c>
      <c r="AP85" s="222"/>
      <c r="AQ85" s="222"/>
      <c r="AR85" s="243" t="s">
        <v>181</v>
      </c>
      <c r="AS85" s="222"/>
      <c r="AT85" s="222"/>
      <c r="AU85" s="222"/>
      <c r="AV85" s="222"/>
      <c r="AW85" s="222"/>
      <c r="AX85" s="222"/>
      <c r="AY85" s="222">
        <v>100</v>
      </c>
    </row>
    <row r="86" ht="17.5" spans="1:51">
      <c r="A86" s="48">
        <f>A84</f>
        <v>608</v>
      </c>
      <c r="B86" s="40" t="s">
        <v>172</v>
      </c>
      <c r="C86" s="31" t="s">
        <v>256</v>
      </c>
      <c r="D86" s="41" t="s">
        <v>126</v>
      </c>
      <c r="E86" s="42" t="s">
        <v>261</v>
      </c>
      <c r="F86" s="42" t="s">
        <v>262</v>
      </c>
      <c r="G86" s="223"/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5">
        <v>0</v>
      </c>
      <c r="O86" s="21">
        <f>P86+Q86*2+R86*4+S86*8</f>
        <v>0</v>
      </c>
      <c r="P86" s="21">
        <v>0</v>
      </c>
      <c r="Q86" s="21">
        <v>0</v>
      </c>
      <c r="R86" s="21">
        <v>0</v>
      </c>
      <c r="S86" s="21">
        <v>0</v>
      </c>
      <c r="T86" s="234">
        <f>H86+I86*2+J86*4+K86*8+L86*16+M86*32+N86*64+P86*256+Q86*512+R86*1024+S86*2048</f>
        <v>0</v>
      </c>
      <c r="U86" s="223">
        <v>85</v>
      </c>
      <c r="V86" s="223">
        <v>4</v>
      </c>
      <c r="W86" s="223">
        <v>400</v>
      </c>
      <c r="X86" s="223">
        <v>25</v>
      </c>
      <c r="Y86" s="223">
        <v>1000</v>
      </c>
      <c r="Z86" s="223">
        <v>50</v>
      </c>
      <c r="AA86" s="223">
        <v>1850</v>
      </c>
      <c r="AB86" s="223">
        <v>75</v>
      </c>
      <c r="AC86" s="223">
        <v>3000</v>
      </c>
      <c r="AD86" s="223">
        <v>0</v>
      </c>
      <c r="AE86" s="223">
        <v>0</v>
      </c>
      <c r="AF86" s="243">
        <v>30000</v>
      </c>
      <c r="AG86" s="223">
        <v>110</v>
      </c>
      <c r="AH86" s="223">
        <v>125</v>
      </c>
      <c r="AI86" s="223">
        <v>500</v>
      </c>
      <c r="AJ86" s="223">
        <v>120</v>
      </c>
      <c r="AK86" s="223">
        <v>10000</v>
      </c>
      <c r="AL86" s="223">
        <v>115</v>
      </c>
      <c r="AM86" s="223">
        <v>60050</v>
      </c>
      <c r="AN86" s="223">
        <v>110</v>
      </c>
      <c r="AO86" s="223">
        <v>60100</v>
      </c>
      <c r="AP86" s="223">
        <v>0</v>
      </c>
      <c r="AQ86" s="223">
        <v>0</v>
      </c>
      <c r="AR86" s="243">
        <v>30000</v>
      </c>
      <c r="AS86" s="223">
        <v>50</v>
      </c>
      <c r="AT86" s="223">
        <v>120</v>
      </c>
      <c r="AU86" s="223">
        <v>86</v>
      </c>
      <c r="AV86" s="223">
        <v>85</v>
      </c>
      <c r="AW86" s="223">
        <v>114</v>
      </c>
      <c r="AX86" s="223">
        <v>115</v>
      </c>
      <c r="AY86" s="223">
        <v>100</v>
      </c>
    </row>
    <row r="87" s="2" customFormat="1" ht="15.6" customHeight="1" spans="1:51">
      <c r="A87" s="45"/>
      <c r="B87" s="35"/>
      <c r="C87" s="34"/>
      <c r="D87" s="36"/>
      <c r="E87" s="37"/>
      <c r="F87" s="37"/>
      <c r="G87" s="222"/>
      <c r="H87" s="49">
        <v>1</v>
      </c>
      <c r="I87" s="49">
        <v>1</v>
      </c>
      <c r="J87" s="49"/>
      <c r="K87" s="49"/>
      <c r="L87" s="49"/>
      <c r="M87" s="49"/>
      <c r="N87" s="25">
        <v>0</v>
      </c>
      <c r="O87" s="49"/>
      <c r="P87" s="49"/>
      <c r="Q87" s="49"/>
      <c r="R87" s="49"/>
      <c r="S87" s="49"/>
      <c r="T87" s="49"/>
      <c r="U87" s="232"/>
      <c r="V87" s="233"/>
      <c r="W87" s="232"/>
      <c r="X87" s="232"/>
      <c r="Y87" s="232"/>
      <c r="Z87" s="233"/>
      <c r="AA87" s="222"/>
      <c r="AB87" s="222"/>
      <c r="AC87" s="222"/>
      <c r="AD87" s="222"/>
      <c r="AE87" s="222"/>
      <c r="AF87" s="243"/>
      <c r="AG87" s="222"/>
      <c r="AH87" s="222"/>
      <c r="AI87" s="222"/>
      <c r="AJ87" s="222"/>
      <c r="AK87" s="222"/>
      <c r="AL87" s="222"/>
      <c r="AM87" s="247"/>
      <c r="AN87" s="247"/>
      <c r="AO87" s="247"/>
      <c r="AP87" s="222"/>
      <c r="AQ87" s="222"/>
      <c r="AR87" s="243"/>
      <c r="AS87" s="222"/>
      <c r="AT87" s="222"/>
      <c r="AU87" s="222"/>
      <c r="AV87" s="222"/>
      <c r="AW87" s="222"/>
      <c r="AX87" s="222"/>
      <c r="AY87" s="222">
        <v>100</v>
      </c>
    </row>
    <row r="88" ht="17.5" spans="1:51">
      <c r="A88" s="48">
        <f>A86</f>
        <v>608</v>
      </c>
      <c r="B88" s="40" t="s">
        <v>172</v>
      </c>
      <c r="C88" s="31" t="s">
        <v>256</v>
      </c>
      <c r="D88" s="41" t="s">
        <v>129</v>
      </c>
      <c r="E88" s="42" t="s">
        <v>263</v>
      </c>
      <c r="F88" s="42" t="s">
        <v>264</v>
      </c>
      <c r="G88" s="223"/>
      <c r="H88" s="21">
        <v>1</v>
      </c>
      <c r="I88" s="21">
        <v>1</v>
      </c>
      <c r="J88" s="21">
        <v>0</v>
      </c>
      <c r="K88" s="21">
        <v>0</v>
      </c>
      <c r="L88" s="21">
        <v>0</v>
      </c>
      <c r="M88" s="21">
        <v>0</v>
      </c>
      <c r="N88" s="25">
        <v>0</v>
      </c>
      <c r="O88" s="21">
        <f>P88+Q88*2+R88*4+S88*8</f>
        <v>0</v>
      </c>
      <c r="P88" s="21">
        <v>0</v>
      </c>
      <c r="Q88" s="21">
        <v>0</v>
      </c>
      <c r="R88" s="21">
        <v>0</v>
      </c>
      <c r="S88" s="21">
        <v>0</v>
      </c>
      <c r="T88" s="234">
        <f>H88+I88*2+J88*4+K88*8+L88*16+M88*32+N88*64+P88*256+Q88*512+R88*1024+S88*2048</f>
        <v>3</v>
      </c>
      <c r="U88" s="223">
        <v>85</v>
      </c>
      <c r="V88" s="223">
        <v>4</v>
      </c>
      <c r="W88" s="223">
        <v>400</v>
      </c>
      <c r="X88" s="223">
        <v>25</v>
      </c>
      <c r="Y88" s="223">
        <v>1000</v>
      </c>
      <c r="Z88" s="223">
        <v>50</v>
      </c>
      <c r="AA88" s="223">
        <v>1850</v>
      </c>
      <c r="AB88" s="223">
        <v>75</v>
      </c>
      <c r="AC88" s="223">
        <v>3000</v>
      </c>
      <c r="AD88" s="223">
        <v>0</v>
      </c>
      <c r="AE88" s="223">
        <v>0</v>
      </c>
      <c r="AF88" s="243">
        <v>30000</v>
      </c>
      <c r="AG88" s="223">
        <v>110</v>
      </c>
      <c r="AH88" s="223">
        <v>125</v>
      </c>
      <c r="AI88" s="223">
        <v>500</v>
      </c>
      <c r="AJ88" s="223">
        <v>120</v>
      </c>
      <c r="AK88" s="223">
        <v>10000</v>
      </c>
      <c r="AL88" s="223">
        <v>115</v>
      </c>
      <c r="AM88" s="223">
        <v>60050</v>
      </c>
      <c r="AN88" s="223">
        <v>110</v>
      </c>
      <c r="AO88" s="223">
        <v>60100</v>
      </c>
      <c r="AP88" s="223">
        <v>0</v>
      </c>
      <c r="AQ88" s="223">
        <v>0</v>
      </c>
      <c r="AR88" s="243">
        <v>30000</v>
      </c>
      <c r="AS88" s="223">
        <v>50</v>
      </c>
      <c r="AT88" s="223">
        <v>120</v>
      </c>
      <c r="AU88" s="223">
        <v>86</v>
      </c>
      <c r="AV88" s="223">
        <v>85</v>
      </c>
      <c r="AW88" s="223">
        <v>114</v>
      </c>
      <c r="AX88" s="223">
        <v>115</v>
      </c>
      <c r="AY88" s="223">
        <v>100</v>
      </c>
    </row>
    <row r="89" s="2" customFormat="1" ht="15.6" customHeight="1" spans="1:51">
      <c r="A89" s="45"/>
      <c r="B89" s="35"/>
      <c r="C89" s="34"/>
      <c r="D89" s="36"/>
      <c r="E89" s="37"/>
      <c r="F89" s="37"/>
      <c r="G89" s="222"/>
      <c r="H89" s="49"/>
      <c r="I89" s="49"/>
      <c r="J89" s="49"/>
      <c r="K89" s="49"/>
      <c r="L89" s="49"/>
      <c r="M89" s="49"/>
      <c r="N89" s="25">
        <v>0</v>
      </c>
      <c r="O89" s="49"/>
      <c r="P89" s="49"/>
      <c r="Q89" s="49"/>
      <c r="R89" s="49"/>
      <c r="S89" s="49"/>
      <c r="T89" s="49"/>
      <c r="U89" s="232"/>
      <c r="V89" s="233"/>
      <c r="W89" s="232"/>
      <c r="X89" s="232"/>
      <c r="Y89" s="232"/>
      <c r="Z89" s="233"/>
      <c r="AA89" s="222"/>
      <c r="AB89" s="222"/>
      <c r="AC89" s="222"/>
      <c r="AD89" s="222"/>
      <c r="AE89" s="222"/>
      <c r="AF89" s="243"/>
      <c r="AG89" s="222"/>
      <c r="AH89" s="222"/>
      <c r="AI89" s="222"/>
      <c r="AJ89" s="222"/>
      <c r="AK89" s="222"/>
      <c r="AL89" s="222"/>
      <c r="AM89" s="247"/>
      <c r="AN89" s="247"/>
      <c r="AO89" s="247"/>
      <c r="AP89" s="222"/>
      <c r="AQ89" s="222"/>
      <c r="AR89" s="243"/>
      <c r="AS89" s="222"/>
      <c r="AT89" s="222"/>
      <c r="AU89" s="222"/>
      <c r="AV89" s="222"/>
      <c r="AW89" s="222"/>
      <c r="AX89" s="222"/>
      <c r="AY89" s="222">
        <v>100</v>
      </c>
    </row>
    <row r="90" ht="17.5" spans="1:51">
      <c r="A90" s="48">
        <f>A88</f>
        <v>608</v>
      </c>
      <c r="B90" s="40" t="s">
        <v>172</v>
      </c>
      <c r="C90" s="31" t="s">
        <v>256</v>
      </c>
      <c r="D90" s="41" t="s">
        <v>132</v>
      </c>
      <c r="E90" s="42" t="s">
        <v>265</v>
      </c>
      <c r="F90" s="42" t="s">
        <v>266</v>
      </c>
      <c r="G90" s="223"/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5">
        <v>0</v>
      </c>
      <c r="O90" s="21">
        <f>P90+Q90*2+R90*4+S90*8</f>
        <v>0</v>
      </c>
      <c r="P90" s="21">
        <v>0</v>
      </c>
      <c r="Q90" s="21">
        <v>0</v>
      </c>
      <c r="R90" s="21">
        <v>0</v>
      </c>
      <c r="S90" s="21">
        <v>0</v>
      </c>
      <c r="T90" s="234">
        <f>H90+I90*2+J90*4+K90*8+L90*16+M90*32+N90*64+P90*256+Q90*512+R90*1024+S90*2048</f>
        <v>0</v>
      </c>
      <c r="U90" s="223">
        <v>85</v>
      </c>
      <c r="V90" s="223">
        <v>4</v>
      </c>
      <c r="W90" s="223">
        <v>400</v>
      </c>
      <c r="X90" s="223">
        <v>25</v>
      </c>
      <c r="Y90" s="223">
        <v>1000</v>
      </c>
      <c r="Z90" s="223">
        <v>50</v>
      </c>
      <c r="AA90" s="223">
        <v>1850</v>
      </c>
      <c r="AB90" s="223">
        <v>75</v>
      </c>
      <c r="AC90" s="223">
        <v>3000</v>
      </c>
      <c r="AD90" s="248">
        <v>0</v>
      </c>
      <c r="AE90" s="248">
        <v>0</v>
      </c>
      <c r="AF90" s="244">
        <v>30000</v>
      </c>
      <c r="AG90" s="248">
        <v>110</v>
      </c>
      <c r="AH90" s="248">
        <v>125</v>
      </c>
      <c r="AI90" s="248">
        <v>500</v>
      </c>
      <c r="AJ90" s="248">
        <v>120</v>
      </c>
      <c r="AK90" s="248">
        <v>10000</v>
      </c>
      <c r="AL90" s="248">
        <v>115</v>
      </c>
      <c r="AM90" s="248">
        <v>60050</v>
      </c>
      <c r="AN90" s="248">
        <v>110</v>
      </c>
      <c r="AO90" s="248">
        <v>60100</v>
      </c>
      <c r="AP90" s="248">
        <v>0</v>
      </c>
      <c r="AQ90" s="223">
        <v>0</v>
      </c>
      <c r="AR90" s="244">
        <v>30000</v>
      </c>
      <c r="AS90" s="223">
        <v>50</v>
      </c>
      <c r="AT90" s="223">
        <v>120</v>
      </c>
      <c r="AU90" s="223">
        <v>86</v>
      </c>
      <c r="AV90" s="223">
        <v>85</v>
      </c>
      <c r="AW90" s="223">
        <v>114</v>
      </c>
      <c r="AX90" s="223">
        <v>115</v>
      </c>
      <c r="AY90" s="223">
        <v>100</v>
      </c>
    </row>
    <row r="91" s="2" customFormat="1" ht="15.6" customHeight="1" spans="1:51">
      <c r="A91" s="34"/>
      <c r="B91" s="35"/>
      <c r="C91" s="34"/>
      <c r="D91" s="36"/>
      <c r="E91" s="37" t="s">
        <v>252</v>
      </c>
      <c r="F91" s="37" t="s">
        <v>253</v>
      </c>
      <c r="G91" s="222"/>
      <c r="H91" s="49">
        <v>0</v>
      </c>
      <c r="I91" s="49">
        <v>0</v>
      </c>
      <c r="J91" s="49">
        <v>0</v>
      </c>
      <c r="K91" s="49" t="s">
        <v>181</v>
      </c>
      <c r="L91" s="49" t="s">
        <v>181</v>
      </c>
      <c r="M91" s="49" t="s">
        <v>181</v>
      </c>
      <c r="N91" s="25">
        <v>0</v>
      </c>
      <c r="O91" s="49"/>
      <c r="P91" s="49" t="s">
        <v>181</v>
      </c>
      <c r="Q91" s="49" t="s">
        <v>181</v>
      </c>
      <c r="R91" s="49" t="s">
        <v>181</v>
      </c>
      <c r="S91" s="49" t="s">
        <v>181</v>
      </c>
      <c r="T91" s="49"/>
      <c r="U91" s="232">
        <v>90</v>
      </c>
      <c r="V91" s="233">
        <v>0</v>
      </c>
      <c r="W91" s="232">
        <v>150</v>
      </c>
      <c r="X91" s="232">
        <v>20</v>
      </c>
      <c r="Y91" s="232">
        <v>625</v>
      </c>
      <c r="Z91" s="233">
        <v>90</v>
      </c>
      <c r="AA91" s="222">
        <v>2000</v>
      </c>
      <c r="AB91" s="222" t="s">
        <v>181</v>
      </c>
      <c r="AC91" s="222" t="s">
        <v>181</v>
      </c>
      <c r="AD91" s="222" t="s">
        <v>181</v>
      </c>
      <c r="AE91" s="222" t="s">
        <v>181</v>
      </c>
      <c r="AF91" s="243" t="s">
        <v>181</v>
      </c>
      <c r="AG91" s="222">
        <v>110</v>
      </c>
      <c r="AH91" s="222">
        <v>130</v>
      </c>
      <c r="AI91" s="222">
        <v>500</v>
      </c>
      <c r="AJ91" s="222">
        <v>120</v>
      </c>
      <c r="AK91" s="222">
        <v>10000</v>
      </c>
      <c r="AL91" s="222" t="s">
        <v>181</v>
      </c>
      <c r="AM91" s="247" t="s">
        <v>181</v>
      </c>
      <c r="AN91" s="247" t="s">
        <v>181</v>
      </c>
      <c r="AO91" s="247" t="s">
        <v>181</v>
      </c>
      <c r="AP91" s="222"/>
      <c r="AQ91" s="222"/>
      <c r="AR91" s="243" t="s">
        <v>181</v>
      </c>
      <c r="AS91" s="222"/>
      <c r="AT91" s="222"/>
      <c r="AU91" s="222"/>
      <c r="AV91" s="222"/>
      <c r="AW91" s="222"/>
      <c r="AX91" s="222"/>
      <c r="AY91" s="222">
        <v>100</v>
      </c>
    </row>
    <row r="92" ht="17.5" spans="1:51">
      <c r="A92" s="48">
        <f t="shared" ref="A92:A96" si="14">A90</f>
        <v>608</v>
      </c>
      <c r="B92" s="40" t="s">
        <v>172</v>
      </c>
      <c r="C92" s="31" t="s">
        <v>256</v>
      </c>
      <c r="D92" s="41" t="s">
        <v>135</v>
      </c>
      <c r="E92" s="42" t="s">
        <v>267</v>
      </c>
      <c r="F92" s="42" t="s">
        <v>268</v>
      </c>
      <c r="G92" s="223"/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25">
        <v>0</v>
      </c>
      <c r="O92" s="21">
        <f>P92+Q92*2+R92*4+S92*8</f>
        <v>0</v>
      </c>
      <c r="P92" s="21">
        <v>0</v>
      </c>
      <c r="Q92" s="21">
        <v>0</v>
      </c>
      <c r="R92" s="21">
        <v>0</v>
      </c>
      <c r="S92" s="21">
        <v>0</v>
      </c>
      <c r="T92" s="234">
        <f>H92+I92*2+J92*4+K92*8+L92*16+M92*32+N92*64+P92*256+Q92*512+R92*1024+S92*2048</f>
        <v>0</v>
      </c>
      <c r="U92" s="223">
        <v>85</v>
      </c>
      <c r="V92" s="223">
        <v>4</v>
      </c>
      <c r="W92" s="223">
        <v>400</v>
      </c>
      <c r="X92" s="223">
        <v>25</v>
      </c>
      <c r="Y92" s="223">
        <v>1000</v>
      </c>
      <c r="Z92" s="223">
        <v>50</v>
      </c>
      <c r="AA92" s="223">
        <v>1850</v>
      </c>
      <c r="AB92" s="223">
        <v>75</v>
      </c>
      <c r="AC92" s="223">
        <v>3000</v>
      </c>
      <c r="AD92" s="248">
        <v>0</v>
      </c>
      <c r="AE92" s="248">
        <v>0</v>
      </c>
      <c r="AF92" s="244">
        <v>30000</v>
      </c>
      <c r="AG92" s="248">
        <v>110</v>
      </c>
      <c r="AH92" s="248">
        <v>125</v>
      </c>
      <c r="AI92" s="248">
        <v>500</v>
      </c>
      <c r="AJ92" s="248">
        <v>120</v>
      </c>
      <c r="AK92" s="248">
        <v>10000</v>
      </c>
      <c r="AL92" s="248">
        <v>115</v>
      </c>
      <c r="AM92" s="248">
        <v>60050</v>
      </c>
      <c r="AN92" s="248">
        <v>110</v>
      </c>
      <c r="AO92" s="248">
        <v>60100</v>
      </c>
      <c r="AP92" s="248">
        <v>0</v>
      </c>
      <c r="AQ92" s="223">
        <v>0</v>
      </c>
      <c r="AR92" s="244">
        <v>30000</v>
      </c>
      <c r="AS92" s="223">
        <v>50</v>
      </c>
      <c r="AT92" s="223">
        <v>120</v>
      </c>
      <c r="AU92" s="223">
        <v>86</v>
      </c>
      <c r="AV92" s="223">
        <v>85</v>
      </c>
      <c r="AW92" s="223">
        <v>114</v>
      </c>
      <c r="AX92" s="223">
        <v>115</v>
      </c>
      <c r="AY92" s="223">
        <v>100</v>
      </c>
    </row>
    <row r="93" s="2" customFormat="1" ht="15.6" customHeight="1" spans="1:51">
      <c r="A93" s="45"/>
      <c r="B93" s="35"/>
      <c r="C93" s="34"/>
      <c r="D93" s="36"/>
      <c r="E93" s="37"/>
      <c r="F93" s="37"/>
      <c r="G93" s="222"/>
      <c r="H93" s="49"/>
      <c r="I93" s="49"/>
      <c r="J93" s="49"/>
      <c r="K93" s="49"/>
      <c r="L93" s="49"/>
      <c r="M93" s="49"/>
      <c r="N93" s="25">
        <v>0</v>
      </c>
      <c r="O93" s="49"/>
      <c r="P93" s="49"/>
      <c r="Q93" s="49"/>
      <c r="R93" s="49"/>
      <c r="S93" s="49"/>
      <c r="T93" s="49"/>
      <c r="U93" s="232"/>
      <c r="V93" s="233"/>
      <c r="W93" s="232"/>
      <c r="X93" s="232"/>
      <c r="Y93" s="232"/>
      <c r="Z93" s="233"/>
      <c r="AA93" s="222"/>
      <c r="AB93" s="222"/>
      <c r="AC93" s="222"/>
      <c r="AD93" s="222"/>
      <c r="AE93" s="222"/>
      <c r="AF93" s="243"/>
      <c r="AG93" s="222"/>
      <c r="AH93" s="222"/>
      <c r="AI93" s="222"/>
      <c r="AJ93" s="222"/>
      <c r="AK93" s="222"/>
      <c r="AL93" s="222"/>
      <c r="AM93" s="247"/>
      <c r="AN93" s="247"/>
      <c r="AO93" s="247"/>
      <c r="AP93" s="222"/>
      <c r="AQ93" s="222"/>
      <c r="AR93" s="243"/>
      <c r="AS93" s="222"/>
      <c r="AT93" s="222"/>
      <c r="AU93" s="222"/>
      <c r="AV93" s="222"/>
      <c r="AW93" s="222"/>
      <c r="AX93" s="222"/>
      <c r="AY93" s="222">
        <v>100</v>
      </c>
    </row>
    <row r="94" ht="17.5" spans="1:51">
      <c r="A94" s="48">
        <f t="shared" si="14"/>
        <v>608</v>
      </c>
      <c r="B94" s="40" t="s">
        <v>172</v>
      </c>
      <c r="C94" s="31" t="s">
        <v>256</v>
      </c>
      <c r="D94" s="41" t="s">
        <v>138</v>
      </c>
      <c r="E94" s="42" t="s">
        <v>269</v>
      </c>
      <c r="F94" s="42" t="s">
        <v>270</v>
      </c>
      <c r="G94" s="223"/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25">
        <v>0</v>
      </c>
      <c r="O94" s="21">
        <f>P94+Q94*2+R94*4+S94*8</f>
        <v>0</v>
      </c>
      <c r="P94" s="21">
        <v>0</v>
      </c>
      <c r="Q94" s="21">
        <v>0</v>
      </c>
      <c r="R94" s="21">
        <v>0</v>
      </c>
      <c r="S94" s="21">
        <v>0</v>
      </c>
      <c r="T94" s="234">
        <f>H94+I94*2+J94*4+K94*8+L94*16+M94*32+N94*64+P94*256+Q94*512+R94*1024+S94*2048</f>
        <v>0</v>
      </c>
      <c r="U94" s="223">
        <v>85</v>
      </c>
      <c r="V94" s="223">
        <v>4</v>
      </c>
      <c r="W94" s="223">
        <v>400</v>
      </c>
      <c r="X94" s="223">
        <v>25</v>
      </c>
      <c r="Y94" s="223">
        <v>1000</v>
      </c>
      <c r="Z94" s="223">
        <v>50</v>
      </c>
      <c r="AA94" s="223">
        <v>1850</v>
      </c>
      <c r="AB94" s="223">
        <v>75</v>
      </c>
      <c r="AC94" s="223">
        <v>3000</v>
      </c>
      <c r="AD94" s="248">
        <v>0</v>
      </c>
      <c r="AE94" s="248">
        <v>0</v>
      </c>
      <c r="AF94" s="244">
        <v>30000</v>
      </c>
      <c r="AG94" s="248">
        <v>110</v>
      </c>
      <c r="AH94" s="248">
        <v>125</v>
      </c>
      <c r="AI94" s="248">
        <v>500</v>
      </c>
      <c r="AJ94" s="248">
        <v>120</v>
      </c>
      <c r="AK94" s="248">
        <v>10000</v>
      </c>
      <c r="AL94" s="248">
        <v>115</v>
      </c>
      <c r="AM94" s="248">
        <v>60050</v>
      </c>
      <c r="AN94" s="248">
        <v>110</v>
      </c>
      <c r="AO94" s="248">
        <v>60100</v>
      </c>
      <c r="AP94" s="248">
        <v>0</v>
      </c>
      <c r="AQ94" s="223">
        <v>0</v>
      </c>
      <c r="AR94" s="244">
        <v>30000</v>
      </c>
      <c r="AS94" s="223">
        <v>50</v>
      </c>
      <c r="AT94" s="223">
        <v>120</v>
      </c>
      <c r="AU94" s="223">
        <v>86</v>
      </c>
      <c r="AV94" s="223">
        <v>85</v>
      </c>
      <c r="AW94" s="223">
        <v>114</v>
      </c>
      <c r="AX94" s="223">
        <v>115</v>
      </c>
      <c r="AY94" s="223">
        <v>100</v>
      </c>
    </row>
    <row r="95" s="3" customFormat="1" ht="17.5" spans="1:51">
      <c r="A95" s="45"/>
      <c r="B95" s="35"/>
      <c r="C95" s="34"/>
      <c r="D95" s="36"/>
      <c r="E95" s="37"/>
      <c r="F95" s="37"/>
      <c r="G95" s="222"/>
      <c r="H95" s="49"/>
      <c r="I95" s="49"/>
      <c r="J95" s="49"/>
      <c r="K95" s="49"/>
      <c r="L95" s="49"/>
      <c r="M95" s="49"/>
      <c r="N95" s="25">
        <v>0</v>
      </c>
      <c r="O95" s="49"/>
      <c r="P95" s="49"/>
      <c r="Q95" s="49"/>
      <c r="R95" s="49"/>
      <c r="S95" s="49"/>
      <c r="T95" s="148"/>
      <c r="U95" s="222"/>
      <c r="V95" s="222"/>
      <c r="W95" s="222"/>
      <c r="X95" s="222"/>
      <c r="Y95" s="222"/>
      <c r="Z95" s="222"/>
      <c r="AA95" s="222"/>
      <c r="AB95" s="222"/>
      <c r="AC95" s="222"/>
      <c r="AD95" s="247"/>
      <c r="AE95" s="247"/>
      <c r="AF95" s="244"/>
      <c r="AG95" s="247"/>
      <c r="AH95" s="247"/>
      <c r="AI95" s="247"/>
      <c r="AJ95" s="247"/>
      <c r="AK95" s="247"/>
      <c r="AL95" s="247"/>
      <c r="AM95" s="247"/>
      <c r="AN95" s="247"/>
      <c r="AO95" s="247"/>
      <c r="AP95" s="247"/>
      <c r="AQ95" s="222"/>
      <c r="AR95" s="244"/>
      <c r="AS95" s="222"/>
      <c r="AT95" s="222"/>
      <c r="AU95" s="222"/>
      <c r="AV95" s="222"/>
      <c r="AW95" s="222"/>
      <c r="AX95" s="222"/>
      <c r="AY95" s="222">
        <v>100</v>
      </c>
    </row>
    <row r="96" customFormat="1" ht="17.5" spans="1:51">
      <c r="A96" s="48">
        <f t="shared" si="14"/>
        <v>608</v>
      </c>
      <c r="B96" s="40"/>
      <c r="C96" s="31" t="s">
        <v>256</v>
      </c>
      <c r="D96" s="41" t="s">
        <v>231</v>
      </c>
      <c r="E96" s="42" t="s">
        <v>271</v>
      </c>
      <c r="F96" s="42" t="s">
        <v>272</v>
      </c>
      <c r="G96" s="223"/>
      <c r="H96" s="21"/>
      <c r="I96" s="21"/>
      <c r="J96" s="21"/>
      <c r="K96" s="21"/>
      <c r="L96" s="21"/>
      <c r="M96" s="21"/>
      <c r="N96" s="25">
        <v>0</v>
      </c>
      <c r="O96" s="21"/>
      <c r="P96" s="21"/>
      <c r="Q96" s="21"/>
      <c r="R96" s="21"/>
      <c r="S96" s="21"/>
      <c r="T96" s="195"/>
      <c r="U96" s="223"/>
      <c r="V96" s="223"/>
      <c r="W96" s="223"/>
      <c r="X96" s="223"/>
      <c r="Y96" s="223"/>
      <c r="Z96" s="223"/>
      <c r="AA96" s="223"/>
      <c r="AB96" s="223"/>
      <c r="AC96" s="223"/>
      <c r="AD96" s="248"/>
      <c r="AE96" s="248"/>
      <c r="AF96" s="244"/>
      <c r="AG96" s="248"/>
      <c r="AH96" s="248"/>
      <c r="AI96" s="248"/>
      <c r="AJ96" s="248"/>
      <c r="AK96" s="248"/>
      <c r="AL96" s="248"/>
      <c r="AM96" s="248"/>
      <c r="AN96" s="248"/>
      <c r="AO96" s="248"/>
      <c r="AP96" s="248"/>
      <c r="AQ96" s="223"/>
      <c r="AR96" s="244"/>
      <c r="AS96" s="223"/>
      <c r="AT96" s="223"/>
      <c r="AU96" s="223"/>
      <c r="AV96" s="223"/>
      <c r="AW96" s="223"/>
      <c r="AX96" s="223"/>
      <c r="AY96" s="223">
        <v>100</v>
      </c>
    </row>
    <row r="97" s="3" customFormat="1" ht="17.5" spans="1:51">
      <c r="A97" s="45"/>
      <c r="B97" s="35"/>
      <c r="C97" s="34"/>
      <c r="D97" s="36"/>
      <c r="E97" s="37"/>
      <c r="F97" s="37"/>
      <c r="G97" s="222"/>
      <c r="H97" s="49"/>
      <c r="I97" s="49"/>
      <c r="J97" s="49"/>
      <c r="K97" s="49"/>
      <c r="L97" s="49"/>
      <c r="M97" s="49"/>
      <c r="N97" s="25">
        <v>0</v>
      </c>
      <c r="O97" s="49"/>
      <c r="P97" s="49"/>
      <c r="Q97" s="49"/>
      <c r="R97" s="49"/>
      <c r="S97" s="49"/>
      <c r="T97" s="148"/>
      <c r="U97" s="222"/>
      <c r="V97" s="222"/>
      <c r="W97" s="222"/>
      <c r="X97" s="222"/>
      <c r="Y97" s="222"/>
      <c r="Z97" s="222"/>
      <c r="AA97" s="222"/>
      <c r="AB97" s="222"/>
      <c r="AC97" s="222"/>
      <c r="AD97" s="247"/>
      <c r="AE97" s="247"/>
      <c r="AF97" s="244"/>
      <c r="AG97" s="247"/>
      <c r="AH97" s="247"/>
      <c r="AI97" s="247"/>
      <c r="AJ97" s="247"/>
      <c r="AK97" s="247"/>
      <c r="AL97" s="247"/>
      <c r="AM97" s="247"/>
      <c r="AN97" s="247"/>
      <c r="AO97" s="247"/>
      <c r="AP97" s="247"/>
      <c r="AQ97" s="222"/>
      <c r="AR97" s="244"/>
      <c r="AS97" s="222"/>
      <c r="AT97" s="222"/>
      <c r="AU97" s="222"/>
      <c r="AV97" s="222"/>
      <c r="AW97" s="222"/>
      <c r="AX97" s="222"/>
      <c r="AY97" s="222">
        <v>100</v>
      </c>
    </row>
    <row r="98" customFormat="1" ht="17.5" spans="1:51">
      <c r="A98" s="48">
        <f>A96</f>
        <v>608</v>
      </c>
      <c r="B98" s="40"/>
      <c r="C98" s="31" t="s">
        <v>256</v>
      </c>
      <c r="D98" s="41" t="s">
        <v>166</v>
      </c>
      <c r="E98" s="42" t="s">
        <v>273</v>
      </c>
      <c r="F98" s="42" t="s">
        <v>274</v>
      </c>
      <c r="G98" s="223"/>
      <c r="H98" s="21"/>
      <c r="I98" s="21"/>
      <c r="J98" s="21"/>
      <c r="K98" s="21"/>
      <c r="L98" s="21"/>
      <c r="M98" s="21"/>
      <c r="N98" s="25">
        <v>0</v>
      </c>
      <c r="O98" s="21"/>
      <c r="P98" s="21"/>
      <c r="Q98" s="21"/>
      <c r="R98" s="21"/>
      <c r="S98" s="21"/>
      <c r="T98" s="195"/>
      <c r="U98" s="223"/>
      <c r="V98" s="223"/>
      <c r="W98" s="223"/>
      <c r="X98" s="223"/>
      <c r="Y98" s="223"/>
      <c r="Z98" s="223"/>
      <c r="AA98" s="223"/>
      <c r="AB98" s="223"/>
      <c r="AC98" s="223"/>
      <c r="AD98" s="248"/>
      <c r="AE98" s="248"/>
      <c r="AF98" s="244"/>
      <c r="AG98" s="248"/>
      <c r="AH98" s="248"/>
      <c r="AI98" s="248"/>
      <c r="AJ98" s="248"/>
      <c r="AK98" s="248"/>
      <c r="AL98" s="248"/>
      <c r="AM98" s="248"/>
      <c r="AN98" s="248"/>
      <c r="AO98" s="248"/>
      <c r="AP98" s="248"/>
      <c r="AQ98" s="223"/>
      <c r="AR98" s="244"/>
      <c r="AS98" s="223"/>
      <c r="AT98" s="223"/>
      <c r="AU98" s="223"/>
      <c r="AV98" s="223"/>
      <c r="AW98" s="223"/>
      <c r="AX98" s="223"/>
      <c r="AY98" s="223">
        <v>100</v>
      </c>
    </row>
    <row r="99" s="2" customFormat="1" ht="15.6" customHeight="1" spans="1:51">
      <c r="A99" s="34"/>
      <c r="B99" s="35"/>
      <c r="C99" s="34"/>
      <c r="D99" s="36"/>
      <c r="E99" s="37" t="s">
        <v>252</v>
      </c>
      <c r="F99" s="37" t="s">
        <v>275</v>
      </c>
      <c r="G99" s="222"/>
      <c r="H99" s="49">
        <v>1</v>
      </c>
      <c r="I99" s="49">
        <v>1</v>
      </c>
      <c r="J99" s="49" t="s">
        <v>181</v>
      </c>
      <c r="K99" s="49" t="s">
        <v>181</v>
      </c>
      <c r="L99" s="49" t="s">
        <v>181</v>
      </c>
      <c r="M99" s="49" t="s">
        <v>181</v>
      </c>
      <c r="N99" s="25">
        <v>0</v>
      </c>
      <c r="O99" s="49"/>
      <c r="P99" s="49" t="s">
        <v>181</v>
      </c>
      <c r="Q99" s="49" t="s">
        <v>181</v>
      </c>
      <c r="R99" s="49" t="s">
        <v>181</v>
      </c>
      <c r="S99" s="49" t="s">
        <v>181</v>
      </c>
      <c r="T99" s="49"/>
      <c r="U99" s="232">
        <v>90</v>
      </c>
      <c r="V99" s="233">
        <v>0</v>
      </c>
      <c r="W99" s="232" t="s">
        <v>735</v>
      </c>
      <c r="X99" s="232">
        <v>20</v>
      </c>
      <c r="Y99" s="232" t="s">
        <v>1397</v>
      </c>
      <c r="Z99" s="222" t="s">
        <v>181</v>
      </c>
      <c r="AA99" s="222" t="s">
        <v>181</v>
      </c>
      <c r="AB99" s="233">
        <v>90</v>
      </c>
      <c r="AC99" s="247" t="s">
        <v>1398</v>
      </c>
      <c r="AD99" s="222" t="s">
        <v>181</v>
      </c>
      <c r="AE99" s="222" t="s">
        <v>181</v>
      </c>
      <c r="AF99" s="243" t="s">
        <v>181</v>
      </c>
      <c r="AG99" s="222">
        <v>110</v>
      </c>
      <c r="AH99" s="222">
        <v>130</v>
      </c>
      <c r="AI99" s="247" t="s">
        <v>1399</v>
      </c>
      <c r="AJ99" s="222">
        <v>120</v>
      </c>
      <c r="AK99" s="247" t="s">
        <v>1400</v>
      </c>
      <c r="AL99" s="222" t="s">
        <v>181</v>
      </c>
      <c r="AM99" s="247" t="s">
        <v>181</v>
      </c>
      <c r="AN99" s="247">
        <v>110</v>
      </c>
      <c r="AO99" s="247" t="s">
        <v>1401</v>
      </c>
      <c r="AP99" s="222" t="s">
        <v>181</v>
      </c>
      <c r="AQ99" s="222" t="s">
        <v>181</v>
      </c>
      <c r="AR99" s="243" t="s">
        <v>181</v>
      </c>
      <c r="AS99" s="222"/>
      <c r="AT99" s="222"/>
      <c r="AU99" s="222"/>
      <c r="AV99" s="222"/>
      <c r="AW99" s="222"/>
      <c r="AX99" s="222"/>
      <c r="AY99" s="222">
        <v>100</v>
      </c>
    </row>
    <row r="100" ht="17.5" spans="1:51">
      <c r="A100" s="31">
        <f>A94</f>
        <v>608</v>
      </c>
      <c r="B100" s="40" t="s">
        <v>172</v>
      </c>
      <c r="C100" s="31" t="s">
        <v>256</v>
      </c>
      <c r="D100" s="41" t="s">
        <v>169</v>
      </c>
      <c r="E100" s="42" t="s">
        <v>257</v>
      </c>
      <c r="F100" s="42" t="s">
        <v>256</v>
      </c>
      <c r="G100" s="171"/>
      <c r="H100" s="21">
        <v>1</v>
      </c>
      <c r="I100" s="21">
        <v>1</v>
      </c>
      <c r="J100" s="21">
        <v>0</v>
      </c>
      <c r="K100" s="21">
        <v>0</v>
      </c>
      <c r="L100" s="21">
        <v>0</v>
      </c>
      <c r="M100" s="21">
        <v>0</v>
      </c>
      <c r="N100" s="25">
        <v>0</v>
      </c>
      <c r="O100" s="21">
        <f>P100+Q100*2+R100*4+S100*8</f>
        <v>0</v>
      </c>
      <c r="P100" s="21">
        <v>0</v>
      </c>
      <c r="Q100" s="21">
        <v>0</v>
      </c>
      <c r="R100" s="21">
        <v>0</v>
      </c>
      <c r="S100" s="21">
        <v>0</v>
      </c>
      <c r="T100" s="234">
        <f>H100+I100*2+J100*4+K100*8+L100*16+M100*32+N100*64+P100*256+Q100*512+R100*1024+S100*2048</f>
        <v>3</v>
      </c>
      <c r="U100" s="171">
        <v>85</v>
      </c>
      <c r="V100" s="171">
        <v>4</v>
      </c>
      <c r="W100" s="171">
        <v>400</v>
      </c>
      <c r="X100" s="171">
        <v>25</v>
      </c>
      <c r="Y100" s="171">
        <v>1000</v>
      </c>
      <c r="Z100" s="171">
        <v>50</v>
      </c>
      <c r="AA100" s="171">
        <v>1850</v>
      </c>
      <c r="AB100" s="171">
        <v>90</v>
      </c>
      <c r="AC100" s="171">
        <v>3000</v>
      </c>
      <c r="AD100" s="260">
        <v>0</v>
      </c>
      <c r="AE100" s="260">
        <v>0</v>
      </c>
      <c r="AF100" s="244">
        <v>30000</v>
      </c>
      <c r="AG100" s="260">
        <v>110</v>
      </c>
      <c r="AH100" s="260">
        <v>125</v>
      </c>
      <c r="AI100" s="260">
        <v>500</v>
      </c>
      <c r="AJ100" s="260">
        <v>120</v>
      </c>
      <c r="AK100" s="260">
        <v>10000</v>
      </c>
      <c r="AL100" s="260">
        <v>115</v>
      </c>
      <c r="AM100" s="260">
        <v>60050</v>
      </c>
      <c r="AN100" s="260">
        <v>110</v>
      </c>
      <c r="AO100" s="260">
        <v>60100</v>
      </c>
      <c r="AP100" s="260">
        <v>0</v>
      </c>
      <c r="AQ100" s="171">
        <v>0</v>
      </c>
      <c r="AR100" s="244">
        <v>30000</v>
      </c>
      <c r="AS100" s="171">
        <v>50</v>
      </c>
      <c r="AT100" s="171">
        <v>120</v>
      </c>
      <c r="AU100" s="171">
        <v>86</v>
      </c>
      <c r="AV100" s="171">
        <v>85</v>
      </c>
      <c r="AW100" s="171">
        <v>114</v>
      </c>
      <c r="AX100" s="171">
        <v>115</v>
      </c>
      <c r="AY100" s="223">
        <v>100</v>
      </c>
    </row>
    <row r="101" s="2" customFormat="1" ht="17.5" spans="1:51">
      <c r="A101" s="34"/>
      <c r="B101" s="35"/>
      <c r="C101" s="34"/>
      <c r="D101" s="36"/>
      <c r="E101" s="37"/>
      <c r="F101" s="37" t="s">
        <v>253</v>
      </c>
      <c r="G101" s="222"/>
      <c r="H101" s="49">
        <v>0</v>
      </c>
      <c r="I101" s="49">
        <v>0</v>
      </c>
      <c r="J101" s="49">
        <v>0</v>
      </c>
      <c r="K101" s="49" t="s">
        <v>181</v>
      </c>
      <c r="L101" s="49" t="s">
        <v>181</v>
      </c>
      <c r="M101" s="49" t="s">
        <v>181</v>
      </c>
      <c r="N101" s="25">
        <v>0</v>
      </c>
      <c r="O101" s="49"/>
      <c r="P101" s="49" t="s">
        <v>181</v>
      </c>
      <c r="Q101" s="49" t="s">
        <v>181</v>
      </c>
      <c r="R101" s="49" t="s">
        <v>181</v>
      </c>
      <c r="S101" s="49" t="s">
        <v>181</v>
      </c>
      <c r="T101" s="49"/>
      <c r="U101" s="232">
        <v>90</v>
      </c>
      <c r="V101" s="233">
        <v>0</v>
      </c>
      <c r="W101" s="232">
        <v>150</v>
      </c>
      <c r="X101" s="232">
        <v>20</v>
      </c>
      <c r="Y101" s="232">
        <v>625</v>
      </c>
      <c r="Z101" s="233">
        <v>90</v>
      </c>
      <c r="AA101" s="222">
        <v>2000</v>
      </c>
      <c r="AB101" s="222" t="s">
        <v>181</v>
      </c>
      <c r="AC101" s="222" t="s">
        <v>181</v>
      </c>
      <c r="AD101" s="222" t="s">
        <v>181</v>
      </c>
      <c r="AE101" s="222" t="s">
        <v>181</v>
      </c>
      <c r="AF101" s="243" t="s">
        <v>181</v>
      </c>
      <c r="AG101" s="222">
        <v>110</v>
      </c>
      <c r="AH101" s="222">
        <v>130</v>
      </c>
      <c r="AI101" s="222">
        <v>500</v>
      </c>
      <c r="AJ101" s="222">
        <v>120</v>
      </c>
      <c r="AK101" s="222">
        <v>10000</v>
      </c>
      <c r="AL101" s="222" t="s">
        <v>181</v>
      </c>
      <c r="AM101" s="247" t="s">
        <v>181</v>
      </c>
      <c r="AN101" s="247" t="s">
        <v>181</v>
      </c>
      <c r="AO101" s="247" t="s">
        <v>181</v>
      </c>
      <c r="AP101" s="222"/>
      <c r="AQ101" s="222"/>
      <c r="AR101" s="243" t="s">
        <v>181</v>
      </c>
      <c r="AS101" s="222"/>
      <c r="AT101" s="222"/>
      <c r="AU101" s="222"/>
      <c r="AV101" s="222"/>
      <c r="AW101" s="222"/>
      <c r="AX101" s="222"/>
      <c r="AY101" s="222">
        <v>100</v>
      </c>
    </row>
    <row r="102" ht="17.5" spans="1:51">
      <c r="A102" s="31">
        <f>A100</f>
        <v>608</v>
      </c>
      <c r="B102" s="40" t="s">
        <v>172</v>
      </c>
      <c r="C102" s="31" t="s">
        <v>256</v>
      </c>
      <c r="D102" s="41" t="s">
        <v>172</v>
      </c>
      <c r="E102" s="42" t="s">
        <v>278</v>
      </c>
      <c r="F102" s="42" t="s">
        <v>279</v>
      </c>
      <c r="G102" s="171"/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5">
        <v>0</v>
      </c>
      <c r="O102" s="21">
        <f>P102+Q102*2+R102*4+S102*8</f>
        <v>0</v>
      </c>
      <c r="P102" s="21">
        <v>0</v>
      </c>
      <c r="Q102" s="21">
        <v>0</v>
      </c>
      <c r="R102" s="21">
        <v>0</v>
      </c>
      <c r="S102" s="21">
        <v>0</v>
      </c>
      <c r="T102" s="234">
        <f>H102+I102*2+J102*4+K102*8+L102*16+M102*32+N102*64+P102*256+Q102*512+R102*1024+S102*2048</f>
        <v>0</v>
      </c>
      <c r="U102" s="223">
        <v>85</v>
      </c>
      <c r="V102" s="223">
        <v>4</v>
      </c>
      <c r="W102" s="223">
        <v>400</v>
      </c>
      <c r="X102" s="223">
        <v>25</v>
      </c>
      <c r="Y102" s="223">
        <v>1000</v>
      </c>
      <c r="Z102" s="223">
        <v>50</v>
      </c>
      <c r="AA102" s="223">
        <v>1850</v>
      </c>
      <c r="AB102" s="223">
        <v>75</v>
      </c>
      <c r="AC102" s="223">
        <v>3000</v>
      </c>
      <c r="AD102" s="248">
        <v>0</v>
      </c>
      <c r="AE102" s="248">
        <v>0</v>
      </c>
      <c r="AF102" s="244">
        <v>30000</v>
      </c>
      <c r="AG102" s="248">
        <v>110</v>
      </c>
      <c r="AH102" s="248">
        <v>125</v>
      </c>
      <c r="AI102" s="248">
        <v>500</v>
      </c>
      <c r="AJ102" s="248">
        <v>120</v>
      </c>
      <c r="AK102" s="248">
        <v>10000</v>
      </c>
      <c r="AL102" s="248">
        <v>115</v>
      </c>
      <c r="AM102" s="248">
        <v>60050</v>
      </c>
      <c r="AN102" s="248">
        <v>110</v>
      </c>
      <c r="AO102" s="248">
        <v>60100</v>
      </c>
      <c r="AP102" s="248">
        <v>0</v>
      </c>
      <c r="AQ102" s="223">
        <v>0</v>
      </c>
      <c r="AR102" s="244">
        <v>30000</v>
      </c>
      <c r="AS102" s="223">
        <v>50</v>
      </c>
      <c r="AT102" s="223">
        <v>120</v>
      </c>
      <c r="AU102" s="223">
        <v>86</v>
      </c>
      <c r="AV102" s="223">
        <v>85</v>
      </c>
      <c r="AW102" s="223">
        <v>114</v>
      </c>
      <c r="AX102" s="223">
        <v>115</v>
      </c>
      <c r="AY102" s="223">
        <v>100</v>
      </c>
    </row>
    <row r="103" ht="17.5" spans="1:51">
      <c r="A103" s="34"/>
      <c r="B103" s="35"/>
      <c r="C103" s="49"/>
      <c r="D103" s="36"/>
      <c r="E103" s="37" t="s">
        <v>280</v>
      </c>
      <c r="F103" s="37" t="s">
        <v>281</v>
      </c>
      <c r="G103" s="222"/>
      <c r="H103" s="49">
        <v>0</v>
      </c>
      <c r="I103" s="49">
        <v>0</v>
      </c>
      <c r="J103" s="49">
        <v>0</v>
      </c>
      <c r="K103" s="49">
        <v>0</v>
      </c>
      <c r="L103" s="49">
        <v>0</v>
      </c>
      <c r="M103" s="49">
        <v>0</v>
      </c>
      <c r="N103" s="25">
        <v>0</v>
      </c>
      <c r="O103" s="49">
        <f>P103+Q103*2+R103*4+S103*8</f>
        <v>0</v>
      </c>
      <c r="P103" s="49">
        <v>0</v>
      </c>
      <c r="Q103" s="49">
        <v>0</v>
      </c>
      <c r="R103" s="49">
        <v>0</v>
      </c>
      <c r="S103" s="49">
        <v>0</v>
      </c>
      <c r="T103" s="148">
        <f>H103+I103*2+J103*4+K103*8+L103*16+M103*32+N103*64+P103*256+Q103*512+R103*1024+S103*2048</f>
        <v>0</v>
      </c>
      <c r="U103" s="222" t="s">
        <v>181</v>
      </c>
      <c r="V103" s="222" t="s">
        <v>181</v>
      </c>
      <c r="W103" s="222" t="s">
        <v>181</v>
      </c>
      <c r="X103" s="222" t="s">
        <v>181</v>
      </c>
      <c r="Y103" s="222" t="s">
        <v>181</v>
      </c>
      <c r="Z103" s="222" t="s">
        <v>181</v>
      </c>
      <c r="AA103" s="222" t="s">
        <v>181</v>
      </c>
      <c r="AB103" s="222" t="s">
        <v>181</v>
      </c>
      <c r="AC103" s="222" t="s">
        <v>181</v>
      </c>
      <c r="AD103" s="222" t="s">
        <v>181</v>
      </c>
      <c r="AE103" s="222" t="s">
        <v>181</v>
      </c>
      <c r="AF103" s="243" t="s">
        <v>181</v>
      </c>
      <c r="AG103" s="222" t="s">
        <v>181</v>
      </c>
      <c r="AH103" s="222" t="s">
        <v>181</v>
      </c>
      <c r="AI103" s="222" t="s">
        <v>181</v>
      </c>
      <c r="AJ103" s="222" t="s">
        <v>181</v>
      </c>
      <c r="AK103" s="222" t="s">
        <v>181</v>
      </c>
      <c r="AL103" s="222" t="s">
        <v>181</v>
      </c>
      <c r="AM103" s="222" t="s">
        <v>181</v>
      </c>
      <c r="AN103" s="222" t="s">
        <v>181</v>
      </c>
      <c r="AO103" s="222" t="s">
        <v>181</v>
      </c>
      <c r="AP103" s="222" t="s">
        <v>181</v>
      </c>
      <c r="AQ103" s="222" t="s">
        <v>181</v>
      </c>
      <c r="AR103" s="243" t="s">
        <v>181</v>
      </c>
      <c r="AS103" s="222" t="s">
        <v>181</v>
      </c>
      <c r="AT103" s="222" t="s">
        <v>181</v>
      </c>
      <c r="AU103" s="222" t="s">
        <v>181</v>
      </c>
      <c r="AV103" s="222" t="s">
        <v>181</v>
      </c>
      <c r="AW103" s="222" t="s">
        <v>181</v>
      </c>
      <c r="AX103" s="222" t="s">
        <v>181</v>
      </c>
      <c r="AY103" s="222">
        <v>100</v>
      </c>
    </row>
    <row r="104" ht="17.5" spans="1:51">
      <c r="A104" s="59">
        <f>A88</f>
        <v>608</v>
      </c>
      <c r="B104" s="58" t="s">
        <v>175</v>
      </c>
      <c r="C104" s="119" t="s">
        <v>284</v>
      </c>
      <c r="D104" s="60" t="s">
        <v>109</v>
      </c>
      <c r="E104" s="61" t="s">
        <v>280</v>
      </c>
      <c r="F104" s="61" t="s">
        <v>284</v>
      </c>
      <c r="G104" s="223"/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21">
        <v>0</v>
      </c>
      <c r="N104" s="25">
        <v>0</v>
      </c>
      <c r="O104" s="21">
        <f>P104+Q104*2+R104*4+S104*8</f>
        <v>0</v>
      </c>
      <c r="P104" s="21">
        <v>0</v>
      </c>
      <c r="Q104" s="21">
        <v>0</v>
      </c>
      <c r="R104" s="21">
        <v>0</v>
      </c>
      <c r="S104" s="21">
        <v>0</v>
      </c>
      <c r="T104" s="234">
        <f>H104+I104*2+J104*4+K104*8+L104*16+M104*32+N104*64+P104*256+Q104*512+R104*1024+S104*2048</f>
        <v>0</v>
      </c>
      <c r="U104" s="223">
        <v>85</v>
      </c>
      <c r="V104" s="223">
        <v>4</v>
      </c>
      <c r="W104" s="223">
        <v>400</v>
      </c>
      <c r="X104" s="223">
        <v>25</v>
      </c>
      <c r="Y104" s="223">
        <v>1000</v>
      </c>
      <c r="Z104" s="223">
        <v>50</v>
      </c>
      <c r="AA104" s="223">
        <v>1850</v>
      </c>
      <c r="AB104" s="223">
        <v>75</v>
      </c>
      <c r="AC104" s="223">
        <v>3000</v>
      </c>
      <c r="AD104" s="223">
        <v>0</v>
      </c>
      <c r="AE104" s="223">
        <v>0</v>
      </c>
      <c r="AF104" s="243">
        <v>30000</v>
      </c>
      <c r="AG104" s="223">
        <v>110</v>
      </c>
      <c r="AH104" s="223">
        <v>125</v>
      </c>
      <c r="AI104" s="223">
        <v>120</v>
      </c>
      <c r="AJ104" s="223">
        <v>120</v>
      </c>
      <c r="AK104" s="223">
        <v>5050</v>
      </c>
      <c r="AL104" s="223">
        <v>115</v>
      </c>
      <c r="AM104" s="223">
        <v>60050</v>
      </c>
      <c r="AN104" s="223">
        <v>110</v>
      </c>
      <c r="AO104" s="223">
        <v>60100</v>
      </c>
      <c r="AP104" s="223">
        <v>0</v>
      </c>
      <c r="AQ104" s="223">
        <v>0</v>
      </c>
      <c r="AR104" s="243">
        <v>30000</v>
      </c>
      <c r="AS104" s="223">
        <v>50</v>
      </c>
      <c r="AT104" s="223">
        <v>120</v>
      </c>
      <c r="AU104" s="223">
        <v>86</v>
      </c>
      <c r="AV104" s="223">
        <v>85</v>
      </c>
      <c r="AW104" s="223">
        <v>114</v>
      </c>
      <c r="AX104" s="223">
        <v>115</v>
      </c>
      <c r="AY104" s="223">
        <v>100</v>
      </c>
    </row>
    <row r="105" s="2" customFormat="1" ht="17.5" spans="1:51">
      <c r="A105" s="34"/>
      <c r="B105" s="35"/>
      <c r="C105" s="49"/>
      <c r="D105" s="36"/>
      <c r="E105" s="37" t="s">
        <v>285</v>
      </c>
      <c r="F105" s="37" t="s">
        <v>286</v>
      </c>
      <c r="G105" s="222"/>
      <c r="H105" s="49">
        <v>0</v>
      </c>
      <c r="I105" s="49">
        <v>0</v>
      </c>
      <c r="J105" s="49">
        <v>0</v>
      </c>
      <c r="K105" s="49">
        <v>0</v>
      </c>
      <c r="L105" s="49">
        <v>0</v>
      </c>
      <c r="M105" s="49">
        <v>0</v>
      </c>
      <c r="N105" s="25">
        <v>0</v>
      </c>
      <c r="O105" s="49">
        <f>P105+Q105*2+R105*4+S105*8</f>
        <v>0</v>
      </c>
      <c r="P105" s="49">
        <v>0</v>
      </c>
      <c r="Q105" s="49">
        <v>0</v>
      </c>
      <c r="R105" s="49">
        <v>0</v>
      </c>
      <c r="S105" s="49">
        <v>0</v>
      </c>
      <c r="T105" s="148">
        <f>H105+I105*2+J105*4+K105*8+L105*16+M105*32+N105*64+P105*256+Q105*512+R105*1024+S105*2048</f>
        <v>0</v>
      </c>
      <c r="U105" s="222" t="s">
        <v>181</v>
      </c>
      <c r="V105" s="222" t="s">
        <v>181</v>
      </c>
      <c r="W105" s="222" t="s">
        <v>181</v>
      </c>
      <c r="X105" s="222" t="s">
        <v>181</v>
      </c>
      <c r="Y105" s="222" t="s">
        <v>181</v>
      </c>
      <c r="Z105" s="222" t="s">
        <v>181</v>
      </c>
      <c r="AA105" s="222" t="s">
        <v>181</v>
      </c>
      <c r="AB105" s="222" t="s">
        <v>181</v>
      </c>
      <c r="AC105" s="222" t="s">
        <v>181</v>
      </c>
      <c r="AD105" s="222" t="s">
        <v>181</v>
      </c>
      <c r="AE105" s="222" t="s">
        <v>181</v>
      </c>
      <c r="AF105" s="243" t="s">
        <v>181</v>
      </c>
      <c r="AG105" s="222" t="s">
        <v>181</v>
      </c>
      <c r="AH105" s="222" t="s">
        <v>181</v>
      </c>
      <c r="AI105" s="222" t="s">
        <v>181</v>
      </c>
      <c r="AJ105" s="222" t="s">
        <v>181</v>
      </c>
      <c r="AK105" s="222" t="s">
        <v>181</v>
      </c>
      <c r="AL105" s="222" t="s">
        <v>181</v>
      </c>
      <c r="AM105" s="222" t="s">
        <v>181</v>
      </c>
      <c r="AN105" s="222" t="s">
        <v>181</v>
      </c>
      <c r="AO105" s="222" t="s">
        <v>181</v>
      </c>
      <c r="AP105" s="222" t="s">
        <v>181</v>
      </c>
      <c r="AQ105" s="222" t="s">
        <v>181</v>
      </c>
      <c r="AR105" s="243" t="s">
        <v>181</v>
      </c>
      <c r="AS105" s="222" t="s">
        <v>181</v>
      </c>
      <c r="AT105" s="222" t="s">
        <v>181</v>
      </c>
      <c r="AU105" s="222" t="s">
        <v>181</v>
      </c>
      <c r="AV105" s="222" t="s">
        <v>181</v>
      </c>
      <c r="AW105" s="222" t="s">
        <v>181</v>
      </c>
      <c r="AX105" s="222" t="s">
        <v>181</v>
      </c>
      <c r="AY105" s="222">
        <v>100</v>
      </c>
    </row>
    <row r="106" ht="17.5" spans="1:51">
      <c r="A106" s="31">
        <f>A86</f>
        <v>608</v>
      </c>
      <c r="B106" s="40" t="s">
        <v>175</v>
      </c>
      <c r="C106" s="31" t="s">
        <v>284</v>
      </c>
      <c r="D106" s="41" t="s">
        <v>120</v>
      </c>
      <c r="E106" s="42" t="s">
        <v>285</v>
      </c>
      <c r="F106" s="42" t="s">
        <v>286</v>
      </c>
      <c r="G106" s="223"/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  <c r="N106" s="25">
        <v>0</v>
      </c>
      <c r="O106" s="21">
        <f t="shared" ref="O106:O112" si="15">P106+Q106*2+R106*4+S106*8</f>
        <v>0</v>
      </c>
      <c r="P106" s="21">
        <v>0</v>
      </c>
      <c r="Q106" s="21">
        <v>0</v>
      </c>
      <c r="R106" s="21">
        <v>0</v>
      </c>
      <c r="S106" s="21">
        <v>0</v>
      </c>
      <c r="T106" s="234">
        <f t="shared" ref="T106:T112" si="16">H106+I106*2+J106*4+K106*8+L106*16+M106*32+N106*64+P106*256+Q106*512+R106*1024+S106*2048</f>
        <v>0</v>
      </c>
      <c r="U106" s="223">
        <v>85</v>
      </c>
      <c r="V106" s="223">
        <v>4</v>
      </c>
      <c r="W106" s="223">
        <v>400</v>
      </c>
      <c r="X106" s="223">
        <v>25</v>
      </c>
      <c r="Y106" s="223">
        <v>1000</v>
      </c>
      <c r="Z106" s="223">
        <v>50</v>
      </c>
      <c r="AA106" s="223">
        <v>1850</v>
      </c>
      <c r="AB106" s="223">
        <v>75</v>
      </c>
      <c r="AC106" s="223">
        <v>3000</v>
      </c>
      <c r="AD106" s="223">
        <v>0</v>
      </c>
      <c r="AE106" s="223">
        <v>0</v>
      </c>
      <c r="AF106" s="243">
        <v>30000</v>
      </c>
      <c r="AG106" s="223">
        <v>110</v>
      </c>
      <c r="AH106" s="223">
        <v>125</v>
      </c>
      <c r="AI106" s="223">
        <v>120</v>
      </c>
      <c r="AJ106" s="223">
        <v>120</v>
      </c>
      <c r="AK106" s="223">
        <v>5050</v>
      </c>
      <c r="AL106" s="223">
        <v>115</v>
      </c>
      <c r="AM106" s="223">
        <v>60050</v>
      </c>
      <c r="AN106" s="223">
        <v>110</v>
      </c>
      <c r="AO106" s="223">
        <v>60100</v>
      </c>
      <c r="AP106" s="223">
        <v>0</v>
      </c>
      <c r="AQ106" s="223">
        <v>0</v>
      </c>
      <c r="AR106" s="243">
        <v>30000</v>
      </c>
      <c r="AS106" s="223">
        <v>50</v>
      </c>
      <c r="AT106" s="223">
        <v>120</v>
      </c>
      <c r="AU106" s="223">
        <v>86</v>
      </c>
      <c r="AV106" s="223">
        <v>85</v>
      </c>
      <c r="AW106" s="223">
        <v>114</v>
      </c>
      <c r="AX106" s="223">
        <v>115</v>
      </c>
      <c r="AY106" s="223">
        <v>100</v>
      </c>
    </row>
    <row r="107" s="3" customFormat="1" ht="17.5" spans="1:51">
      <c r="A107" s="34"/>
      <c r="B107" s="35"/>
      <c r="C107" s="49"/>
      <c r="D107" s="36"/>
      <c r="E107" s="37"/>
      <c r="F107" s="37"/>
      <c r="G107" s="222"/>
      <c r="H107" s="49"/>
      <c r="I107" s="49"/>
      <c r="J107" s="49"/>
      <c r="K107" s="49"/>
      <c r="L107" s="49"/>
      <c r="M107" s="49"/>
      <c r="N107" s="25">
        <v>0</v>
      </c>
      <c r="O107" s="49"/>
      <c r="P107" s="49"/>
      <c r="Q107" s="49"/>
      <c r="R107" s="49"/>
      <c r="S107" s="49"/>
      <c r="T107" s="148"/>
      <c r="U107" s="222"/>
      <c r="V107" s="222"/>
      <c r="W107" s="222"/>
      <c r="X107" s="222"/>
      <c r="Y107" s="222"/>
      <c r="Z107" s="222"/>
      <c r="AA107" s="222"/>
      <c r="AB107" s="222"/>
      <c r="AC107" s="222"/>
      <c r="AD107" s="222"/>
      <c r="AE107" s="222"/>
      <c r="AF107" s="243"/>
      <c r="AG107" s="222"/>
      <c r="AH107" s="222"/>
      <c r="AI107" s="222"/>
      <c r="AJ107" s="222"/>
      <c r="AK107" s="222"/>
      <c r="AL107" s="222"/>
      <c r="AM107" s="222"/>
      <c r="AN107" s="222"/>
      <c r="AO107" s="222"/>
      <c r="AP107" s="222"/>
      <c r="AQ107" s="222"/>
      <c r="AR107" s="243"/>
      <c r="AS107" s="222"/>
      <c r="AT107" s="222"/>
      <c r="AU107" s="222"/>
      <c r="AV107" s="222"/>
      <c r="AW107" s="222"/>
      <c r="AX107" s="222"/>
      <c r="AY107" s="222">
        <v>100</v>
      </c>
    </row>
    <row r="108" customFormat="1" ht="17.5" spans="1:51">
      <c r="A108" s="31">
        <f>A88</f>
        <v>608</v>
      </c>
      <c r="B108" s="40"/>
      <c r="C108" s="31" t="s">
        <v>284</v>
      </c>
      <c r="D108" s="41" t="s">
        <v>126</v>
      </c>
      <c r="E108" s="42" t="s">
        <v>288</v>
      </c>
      <c r="F108" s="42" t="s">
        <v>289</v>
      </c>
      <c r="G108" s="223"/>
      <c r="H108" s="21"/>
      <c r="I108" s="21"/>
      <c r="J108" s="21"/>
      <c r="K108" s="21"/>
      <c r="L108" s="21"/>
      <c r="M108" s="21"/>
      <c r="N108" s="25">
        <v>0</v>
      </c>
      <c r="O108" s="21"/>
      <c r="P108" s="21"/>
      <c r="Q108" s="21"/>
      <c r="R108" s="21"/>
      <c r="S108" s="21"/>
      <c r="T108" s="195"/>
      <c r="U108" s="223"/>
      <c r="V108" s="223"/>
      <c r="W108" s="223"/>
      <c r="X108" s="223"/>
      <c r="Y108" s="223"/>
      <c r="Z108" s="223"/>
      <c r="AA108" s="223"/>
      <c r="AB108" s="223"/>
      <c r="AC108" s="223"/>
      <c r="AD108" s="223"/>
      <c r="AE108" s="223"/>
      <c r="AF108" s="243"/>
      <c r="AG108" s="223"/>
      <c r="AH108" s="223"/>
      <c r="AI108" s="223"/>
      <c r="AJ108" s="223"/>
      <c r="AK108" s="223"/>
      <c r="AL108" s="223"/>
      <c r="AM108" s="223"/>
      <c r="AN108" s="223"/>
      <c r="AO108" s="223"/>
      <c r="AP108" s="223"/>
      <c r="AQ108" s="223"/>
      <c r="AR108" s="243"/>
      <c r="AS108" s="223"/>
      <c r="AT108" s="223"/>
      <c r="AU108" s="223"/>
      <c r="AV108" s="223"/>
      <c r="AW108" s="223"/>
      <c r="AX108" s="223"/>
      <c r="AY108" s="223">
        <v>100</v>
      </c>
    </row>
    <row r="109" customFormat="1" ht="17.5" spans="1:51">
      <c r="A109" s="34"/>
      <c r="B109" s="35"/>
      <c r="C109" s="49"/>
      <c r="D109" s="36"/>
      <c r="E109" s="37" t="s">
        <v>290</v>
      </c>
      <c r="F109" s="37" t="s">
        <v>291</v>
      </c>
      <c r="G109" s="222"/>
      <c r="H109" s="49">
        <v>0</v>
      </c>
      <c r="I109" s="49">
        <v>0</v>
      </c>
      <c r="J109" s="49">
        <v>0</v>
      </c>
      <c r="K109" s="49">
        <v>0</v>
      </c>
      <c r="L109" s="49">
        <v>0</v>
      </c>
      <c r="M109" s="49">
        <v>0</v>
      </c>
      <c r="N109" s="25">
        <v>0</v>
      </c>
      <c r="O109" s="49">
        <f t="shared" si="15"/>
        <v>0</v>
      </c>
      <c r="P109" s="49">
        <v>0</v>
      </c>
      <c r="Q109" s="49">
        <v>0</v>
      </c>
      <c r="R109" s="49">
        <v>0</v>
      </c>
      <c r="S109" s="49">
        <v>0</v>
      </c>
      <c r="T109" s="148">
        <f t="shared" si="16"/>
        <v>0</v>
      </c>
      <c r="U109" s="222" t="s">
        <v>181</v>
      </c>
      <c r="V109" s="222" t="s">
        <v>181</v>
      </c>
      <c r="W109" s="222" t="s">
        <v>181</v>
      </c>
      <c r="X109" s="222" t="s">
        <v>181</v>
      </c>
      <c r="Y109" s="222" t="s">
        <v>181</v>
      </c>
      <c r="Z109" s="222" t="s">
        <v>181</v>
      </c>
      <c r="AA109" s="222" t="s">
        <v>181</v>
      </c>
      <c r="AB109" s="222" t="s">
        <v>181</v>
      </c>
      <c r="AC109" s="222" t="s">
        <v>181</v>
      </c>
      <c r="AD109" s="222" t="s">
        <v>181</v>
      </c>
      <c r="AE109" s="222" t="s">
        <v>181</v>
      </c>
      <c r="AF109" s="243" t="s">
        <v>181</v>
      </c>
      <c r="AG109" s="222" t="s">
        <v>181</v>
      </c>
      <c r="AH109" s="222" t="s">
        <v>181</v>
      </c>
      <c r="AI109" s="222" t="s">
        <v>181</v>
      </c>
      <c r="AJ109" s="222" t="s">
        <v>181</v>
      </c>
      <c r="AK109" s="222" t="s">
        <v>181</v>
      </c>
      <c r="AL109" s="222" t="s">
        <v>181</v>
      </c>
      <c r="AM109" s="222" t="s">
        <v>181</v>
      </c>
      <c r="AN109" s="222" t="s">
        <v>181</v>
      </c>
      <c r="AO109" s="222" t="s">
        <v>181</v>
      </c>
      <c r="AP109" s="222" t="s">
        <v>181</v>
      </c>
      <c r="AQ109" s="222" t="s">
        <v>181</v>
      </c>
      <c r="AR109" s="243" t="s">
        <v>181</v>
      </c>
      <c r="AS109" s="222" t="s">
        <v>181</v>
      </c>
      <c r="AT109" s="222" t="s">
        <v>181</v>
      </c>
      <c r="AU109" s="222" t="s">
        <v>181</v>
      </c>
      <c r="AV109" s="222" t="s">
        <v>181</v>
      </c>
      <c r="AW109" s="222" t="s">
        <v>181</v>
      </c>
      <c r="AX109" s="222" t="s">
        <v>181</v>
      </c>
      <c r="AY109" s="222">
        <v>100</v>
      </c>
    </row>
    <row r="110" customFormat="1" ht="17.5" spans="1:51">
      <c r="A110" s="59">
        <f>A94</f>
        <v>608</v>
      </c>
      <c r="B110" s="58" t="s">
        <v>175</v>
      </c>
      <c r="C110" s="119" t="s">
        <v>284</v>
      </c>
      <c r="D110" s="60" t="s">
        <v>129</v>
      </c>
      <c r="E110" s="61" t="s">
        <v>290</v>
      </c>
      <c r="F110" s="61" t="s">
        <v>291</v>
      </c>
      <c r="G110" s="223"/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5">
        <v>0</v>
      </c>
      <c r="O110" s="21">
        <f t="shared" si="15"/>
        <v>0</v>
      </c>
      <c r="P110" s="21">
        <v>0</v>
      </c>
      <c r="Q110" s="21">
        <v>0</v>
      </c>
      <c r="R110" s="21">
        <v>0</v>
      </c>
      <c r="S110" s="21">
        <v>0</v>
      </c>
      <c r="T110" s="234">
        <f t="shared" si="16"/>
        <v>0</v>
      </c>
      <c r="U110" s="223">
        <v>85</v>
      </c>
      <c r="V110" s="223">
        <v>4</v>
      </c>
      <c r="W110" s="223">
        <v>400</v>
      </c>
      <c r="X110" s="223">
        <v>25</v>
      </c>
      <c r="Y110" s="223">
        <v>1000</v>
      </c>
      <c r="Z110" s="223">
        <v>50</v>
      </c>
      <c r="AA110" s="223">
        <v>1850</v>
      </c>
      <c r="AB110" s="223">
        <v>75</v>
      </c>
      <c r="AC110" s="223">
        <v>3000</v>
      </c>
      <c r="AD110" s="223">
        <v>0</v>
      </c>
      <c r="AE110" s="223">
        <v>0</v>
      </c>
      <c r="AF110" s="243">
        <v>30000</v>
      </c>
      <c r="AG110" s="223">
        <v>110</v>
      </c>
      <c r="AH110" s="223">
        <v>125</v>
      </c>
      <c r="AI110" s="223">
        <v>120</v>
      </c>
      <c r="AJ110" s="223">
        <v>120</v>
      </c>
      <c r="AK110" s="223">
        <v>5050</v>
      </c>
      <c r="AL110" s="223">
        <v>115</v>
      </c>
      <c r="AM110" s="223">
        <v>60050</v>
      </c>
      <c r="AN110" s="223">
        <v>110</v>
      </c>
      <c r="AO110" s="223">
        <v>60100</v>
      </c>
      <c r="AP110" s="223">
        <v>0</v>
      </c>
      <c r="AQ110" s="223">
        <v>0</v>
      </c>
      <c r="AR110" s="243">
        <v>30000</v>
      </c>
      <c r="AS110" s="223">
        <v>50</v>
      </c>
      <c r="AT110" s="223">
        <v>120</v>
      </c>
      <c r="AU110" s="223">
        <v>86</v>
      </c>
      <c r="AV110" s="223">
        <v>85</v>
      </c>
      <c r="AW110" s="223">
        <v>114</v>
      </c>
      <c r="AX110" s="223">
        <v>115</v>
      </c>
      <c r="AY110" s="223">
        <v>100</v>
      </c>
    </row>
    <row r="111" customFormat="1" ht="17.5" spans="1:51">
      <c r="A111" s="34"/>
      <c r="B111" s="35"/>
      <c r="C111" s="49"/>
      <c r="D111" s="36"/>
      <c r="E111" s="37" t="s">
        <v>280</v>
      </c>
      <c r="F111" s="37" t="s">
        <v>281</v>
      </c>
      <c r="G111" s="222"/>
      <c r="H111" s="49">
        <v>0</v>
      </c>
      <c r="I111" s="49">
        <v>0</v>
      </c>
      <c r="J111" s="49">
        <v>0</v>
      </c>
      <c r="K111" s="49">
        <v>0</v>
      </c>
      <c r="L111" s="49">
        <v>0</v>
      </c>
      <c r="M111" s="49">
        <v>0</v>
      </c>
      <c r="N111" s="25">
        <v>0</v>
      </c>
      <c r="O111" s="49">
        <f t="shared" si="15"/>
        <v>0</v>
      </c>
      <c r="P111" s="49">
        <v>0</v>
      </c>
      <c r="Q111" s="49">
        <v>0</v>
      </c>
      <c r="R111" s="49">
        <v>0</v>
      </c>
      <c r="S111" s="49">
        <v>0</v>
      </c>
      <c r="T111" s="148">
        <f t="shared" si="16"/>
        <v>0</v>
      </c>
      <c r="U111" s="222" t="s">
        <v>181</v>
      </c>
      <c r="V111" s="222" t="s">
        <v>181</v>
      </c>
      <c r="W111" s="222" t="s">
        <v>181</v>
      </c>
      <c r="X111" s="222" t="s">
        <v>181</v>
      </c>
      <c r="Y111" s="222" t="s">
        <v>181</v>
      </c>
      <c r="Z111" s="222" t="s">
        <v>181</v>
      </c>
      <c r="AA111" s="222" t="s">
        <v>181</v>
      </c>
      <c r="AB111" s="222" t="s">
        <v>181</v>
      </c>
      <c r="AC111" s="222" t="s">
        <v>181</v>
      </c>
      <c r="AD111" s="222" t="s">
        <v>181</v>
      </c>
      <c r="AE111" s="222" t="s">
        <v>181</v>
      </c>
      <c r="AF111" s="243" t="s">
        <v>181</v>
      </c>
      <c r="AG111" s="222" t="s">
        <v>181</v>
      </c>
      <c r="AH111" s="222" t="s">
        <v>181</v>
      </c>
      <c r="AI111" s="222" t="s">
        <v>181</v>
      </c>
      <c r="AJ111" s="222" t="s">
        <v>181</v>
      </c>
      <c r="AK111" s="222" t="s">
        <v>181</v>
      </c>
      <c r="AL111" s="222" t="s">
        <v>181</v>
      </c>
      <c r="AM111" s="222" t="s">
        <v>181</v>
      </c>
      <c r="AN111" s="222" t="s">
        <v>181</v>
      </c>
      <c r="AO111" s="222" t="s">
        <v>181</v>
      </c>
      <c r="AP111" s="222" t="s">
        <v>181</v>
      </c>
      <c r="AQ111" s="222" t="s">
        <v>181</v>
      </c>
      <c r="AR111" s="243" t="s">
        <v>181</v>
      </c>
      <c r="AS111" s="222" t="s">
        <v>181</v>
      </c>
      <c r="AT111" s="222" t="s">
        <v>181</v>
      </c>
      <c r="AU111" s="222" t="s">
        <v>181</v>
      </c>
      <c r="AV111" s="222" t="s">
        <v>181</v>
      </c>
      <c r="AW111" s="222" t="s">
        <v>181</v>
      </c>
      <c r="AX111" s="222" t="s">
        <v>181</v>
      </c>
      <c r="AY111" s="222">
        <v>100</v>
      </c>
    </row>
    <row r="112" customFormat="1" ht="17.5" spans="1:51">
      <c r="A112" s="120">
        <f>A4</f>
        <v>608</v>
      </c>
      <c r="B112" s="121" t="s">
        <v>175</v>
      </c>
      <c r="C112" s="122" t="s">
        <v>284</v>
      </c>
      <c r="D112" s="123" t="s">
        <v>132</v>
      </c>
      <c r="E112" s="124" t="s">
        <v>292</v>
      </c>
      <c r="F112" s="124" t="s">
        <v>680</v>
      </c>
      <c r="G112" s="252"/>
      <c r="H112" s="85">
        <v>0</v>
      </c>
      <c r="I112" s="85">
        <v>0</v>
      </c>
      <c r="J112" s="85">
        <v>0</v>
      </c>
      <c r="K112" s="85">
        <v>0</v>
      </c>
      <c r="L112" s="85">
        <v>0</v>
      </c>
      <c r="M112" s="85">
        <v>0</v>
      </c>
      <c r="N112" s="25">
        <v>0</v>
      </c>
      <c r="O112" s="85">
        <f t="shared" si="15"/>
        <v>0</v>
      </c>
      <c r="P112" s="85">
        <v>0</v>
      </c>
      <c r="Q112" s="85">
        <v>0</v>
      </c>
      <c r="R112" s="85">
        <v>0</v>
      </c>
      <c r="S112" s="85">
        <v>0</v>
      </c>
      <c r="T112" s="237">
        <f t="shared" si="16"/>
        <v>0</v>
      </c>
      <c r="U112" s="252">
        <v>85</v>
      </c>
      <c r="V112" s="252">
        <v>4</v>
      </c>
      <c r="W112" s="252">
        <v>400</v>
      </c>
      <c r="X112" s="252">
        <v>25</v>
      </c>
      <c r="Y112" s="252">
        <v>1000</v>
      </c>
      <c r="Z112" s="252">
        <v>50</v>
      </c>
      <c r="AA112" s="252">
        <v>1850</v>
      </c>
      <c r="AB112" s="252">
        <v>75</v>
      </c>
      <c r="AC112" s="252">
        <v>3000</v>
      </c>
      <c r="AD112" s="252">
        <v>0</v>
      </c>
      <c r="AE112" s="252">
        <v>0</v>
      </c>
      <c r="AF112" s="252">
        <v>30000</v>
      </c>
      <c r="AG112" s="252">
        <v>110</v>
      </c>
      <c r="AH112" s="252">
        <v>125</v>
      </c>
      <c r="AI112" s="252">
        <v>120</v>
      </c>
      <c r="AJ112" s="252">
        <v>120</v>
      </c>
      <c r="AK112" s="252">
        <v>5050</v>
      </c>
      <c r="AL112" s="252">
        <v>115</v>
      </c>
      <c r="AM112" s="252">
        <v>60050</v>
      </c>
      <c r="AN112" s="252">
        <v>110</v>
      </c>
      <c r="AO112" s="252">
        <v>60100</v>
      </c>
      <c r="AP112" s="252">
        <v>0</v>
      </c>
      <c r="AQ112" s="252">
        <v>0</v>
      </c>
      <c r="AR112" s="252">
        <v>30000</v>
      </c>
      <c r="AS112" s="252">
        <v>50</v>
      </c>
      <c r="AT112" s="252">
        <v>120</v>
      </c>
      <c r="AU112" s="252">
        <v>86</v>
      </c>
      <c r="AV112" s="252">
        <v>85</v>
      </c>
      <c r="AW112" s="252">
        <v>114</v>
      </c>
      <c r="AX112" s="252">
        <v>115</v>
      </c>
      <c r="AY112" s="252">
        <v>100</v>
      </c>
    </row>
    <row r="113" s="3" customFormat="1" ht="17.5" spans="1:51">
      <c r="A113" s="34"/>
      <c r="B113" s="35"/>
      <c r="C113" s="49"/>
      <c r="D113" s="36"/>
      <c r="E113" s="37"/>
      <c r="F113" s="37"/>
      <c r="G113" s="222"/>
      <c r="H113" s="49"/>
      <c r="I113" s="49"/>
      <c r="J113" s="49"/>
      <c r="K113" s="49"/>
      <c r="L113" s="49"/>
      <c r="M113" s="49"/>
      <c r="N113" s="25"/>
      <c r="O113" s="49"/>
      <c r="P113" s="49"/>
      <c r="Q113" s="49"/>
      <c r="R113" s="49"/>
      <c r="S113" s="49"/>
      <c r="T113" s="148"/>
      <c r="U113" s="222"/>
      <c r="V113" s="222"/>
      <c r="W113" s="222"/>
      <c r="X113" s="222"/>
      <c r="Y113" s="222"/>
      <c r="Z113" s="222"/>
      <c r="AA113" s="222"/>
      <c r="AB113" s="222"/>
      <c r="AC113" s="222"/>
      <c r="AD113" s="222"/>
      <c r="AE113" s="222"/>
      <c r="AF113" s="222"/>
      <c r="AG113" s="222"/>
      <c r="AH113" s="222"/>
      <c r="AI113" s="222"/>
      <c r="AJ113" s="222"/>
      <c r="AK113" s="222"/>
      <c r="AL113" s="222"/>
      <c r="AM113" s="222"/>
      <c r="AN113" s="222"/>
      <c r="AO113" s="222"/>
      <c r="AP113" s="222"/>
      <c r="AQ113" s="222"/>
      <c r="AR113" s="222"/>
      <c r="AS113" s="222"/>
      <c r="AT113" s="222"/>
      <c r="AU113" s="222"/>
      <c r="AV113" s="222"/>
      <c r="AW113" s="222"/>
      <c r="AX113" s="222"/>
      <c r="AY113" s="222"/>
    </row>
    <row r="114" customFormat="1" ht="17.5" spans="1:51">
      <c r="A114" s="120">
        <f>A4</f>
        <v>608</v>
      </c>
      <c r="B114" s="121"/>
      <c r="C114" s="122" t="s">
        <v>284</v>
      </c>
      <c r="D114" s="123" t="s">
        <v>135</v>
      </c>
      <c r="E114" s="124" t="s">
        <v>294</v>
      </c>
      <c r="F114" s="124" t="s">
        <v>681</v>
      </c>
      <c r="G114" s="252"/>
      <c r="H114" s="85"/>
      <c r="I114" s="85"/>
      <c r="J114" s="85"/>
      <c r="K114" s="85"/>
      <c r="L114" s="85"/>
      <c r="M114" s="85"/>
      <c r="N114" s="25"/>
      <c r="O114" s="85"/>
      <c r="P114" s="85"/>
      <c r="Q114" s="85"/>
      <c r="R114" s="85"/>
      <c r="S114" s="85"/>
      <c r="T114" s="237"/>
      <c r="U114" s="252"/>
      <c r="V114" s="252"/>
      <c r="W114" s="252"/>
      <c r="X114" s="252"/>
      <c r="Y114" s="252"/>
      <c r="Z114" s="252"/>
      <c r="AA114" s="252"/>
      <c r="AB114" s="252"/>
      <c r="AC114" s="252"/>
      <c r="AD114" s="252"/>
      <c r="AE114" s="252"/>
      <c r="AF114" s="252"/>
      <c r="AG114" s="252"/>
      <c r="AH114" s="252"/>
      <c r="AI114" s="252"/>
      <c r="AJ114" s="252"/>
      <c r="AK114" s="252"/>
      <c r="AL114" s="252"/>
      <c r="AM114" s="252"/>
      <c r="AN114" s="252"/>
      <c r="AO114" s="252"/>
      <c r="AP114" s="252"/>
      <c r="AQ114" s="252"/>
      <c r="AR114" s="252"/>
      <c r="AS114" s="252"/>
      <c r="AT114" s="252"/>
      <c r="AU114" s="252"/>
      <c r="AV114" s="252"/>
      <c r="AW114" s="252"/>
      <c r="AX114" s="252"/>
      <c r="AY114" s="252"/>
    </row>
    <row r="115" customFormat="1" ht="17.5" spans="1:51">
      <c r="A115" s="34"/>
      <c r="B115" s="35"/>
      <c r="C115" s="49"/>
      <c r="D115" s="36"/>
      <c r="E115" s="37" t="s">
        <v>290</v>
      </c>
      <c r="F115" s="37" t="s">
        <v>291</v>
      </c>
      <c r="G115" s="222"/>
      <c r="H115" s="49">
        <v>0</v>
      </c>
      <c r="I115" s="49">
        <v>0</v>
      </c>
      <c r="J115" s="49">
        <v>0</v>
      </c>
      <c r="K115" s="49">
        <v>0</v>
      </c>
      <c r="L115" s="49">
        <v>0</v>
      </c>
      <c r="M115" s="49">
        <v>0</v>
      </c>
      <c r="N115" s="25">
        <v>0</v>
      </c>
      <c r="O115" s="49">
        <f>P115+Q115*2+R115*4+S115*8</f>
        <v>0</v>
      </c>
      <c r="P115" s="49">
        <v>0</v>
      </c>
      <c r="Q115" s="49">
        <v>0</v>
      </c>
      <c r="R115" s="49">
        <v>0</v>
      </c>
      <c r="S115" s="49">
        <v>0</v>
      </c>
      <c r="T115" s="148">
        <f>H115+I115*2+J115*4+K115*8+L115*16+M115*32+N115*64+P115*256+Q115*512+R115*1024+S115*2048</f>
        <v>0</v>
      </c>
      <c r="U115" s="222" t="s">
        <v>181</v>
      </c>
      <c r="V115" s="222" t="s">
        <v>181</v>
      </c>
      <c r="W115" s="222" t="s">
        <v>181</v>
      </c>
      <c r="X115" s="222" t="s">
        <v>181</v>
      </c>
      <c r="Y115" s="222" t="s">
        <v>181</v>
      </c>
      <c r="Z115" s="222" t="s">
        <v>181</v>
      </c>
      <c r="AA115" s="222" t="s">
        <v>181</v>
      </c>
      <c r="AB115" s="222" t="s">
        <v>181</v>
      </c>
      <c r="AC115" s="222" t="s">
        <v>181</v>
      </c>
      <c r="AD115" s="222" t="s">
        <v>181</v>
      </c>
      <c r="AE115" s="222" t="s">
        <v>181</v>
      </c>
      <c r="AF115" s="243" t="s">
        <v>181</v>
      </c>
      <c r="AG115" s="222" t="s">
        <v>181</v>
      </c>
      <c r="AH115" s="222" t="s">
        <v>181</v>
      </c>
      <c r="AI115" s="222" t="s">
        <v>181</v>
      </c>
      <c r="AJ115" s="222" t="s">
        <v>181</v>
      </c>
      <c r="AK115" s="222" t="s">
        <v>181</v>
      </c>
      <c r="AL115" s="222" t="s">
        <v>181</v>
      </c>
      <c r="AM115" s="222" t="s">
        <v>181</v>
      </c>
      <c r="AN115" s="222" t="s">
        <v>181</v>
      </c>
      <c r="AO115" s="222" t="s">
        <v>181</v>
      </c>
      <c r="AP115" s="222" t="s">
        <v>181</v>
      </c>
      <c r="AQ115" s="222" t="s">
        <v>181</v>
      </c>
      <c r="AR115" s="243" t="s">
        <v>181</v>
      </c>
      <c r="AS115" s="222" t="s">
        <v>181</v>
      </c>
      <c r="AT115" s="222" t="s">
        <v>181</v>
      </c>
      <c r="AU115" s="222" t="s">
        <v>181</v>
      </c>
      <c r="AV115" s="222" t="s">
        <v>181</v>
      </c>
      <c r="AW115" s="222" t="s">
        <v>181</v>
      </c>
      <c r="AX115" s="222" t="s">
        <v>181</v>
      </c>
      <c r="AY115" s="222">
        <v>100</v>
      </c>
    </row>
    <row r="116" customFormat="1" ht="17.5" spans="1:51">
      <c r="A116" s="120">
        <f>A4</f>
        <v>608</v>
      </c>
      <c r="B116" s="121" t="s">
        <v>175</v>
      </c>
      <c r="C116" s="122" t="s">
        <v>284</v>
      </c>
      <c r="D116" s="123" t="s">
        <v>138</v>
      </c>
      <c r="E116" s="124" t="s">
        <v>296</v>
      </c>
      <c r="F116" s="124" t="s">
        <v>682</v>
      </c>
      <c r="G116" s="252"/>
      <c r="H116" s="85">
        <v>0</v>
      </c>
      <c r="I116" s="85">
        <v>0</v>
      </c>
      <c r="J116" s="85">
        <v>0</v>
      </c>
      <c r="K116" s="85">
        <v>0</v>
      </c>
      <c r="L116" s="85">
        <v>0</v>
      </c>
      <c r="M116" s="85">
        <v>0</v>
      </c>
      <c r="N116" s="25">
        <v>0</v>
      </c>
      <c r="O116" s="85">
        <f>P116+Q116*2+R116*4+S116*8</f>
        <v>0</v>
      </c>
      <c r="P116" s="85">
        <v>0</v>
      </c>
      <c r="Q116" s="85">
        <v>0</v>
      </c>
      <c r="R116" s="85">
        <v>0</v>
      </c>
      <c r="S116" s="85">
        <v>0</v>
      </c>
      <c r="T116" s="237">
        <f>H116+I116*2+J116*4+K116*8+L116*16+M116*32+N116*64+P116*256+Q116*512+R116*1024+S116*2048</f>
        <v>0</v>
      </c>
      <c r="U116" s="252">
        <v>85</v>
      </c>
      <c r="V116" s="252">
        <v>4</v>
      </c>
      <c r="W116" s="252">
        <v>400</v>
      </c>
      <c r="X116" s="252">
        <v>25</v>
      </c>
      <c r="Y116" s="252">
        <v>1000</v>
      </c>
      <c r="Z116" s="252">
        <v>50</v>
      </c>
      <c r="AA116" s="252">
        <v>1850</v>
      </c>
      <c r="AB116" s="252">
        <v>75</v>
      </c>
      <c r="AC116" s="252">
        <v>3000</v>
      </c>
      <c r="AD116" s="252">
        <v>0</v>
      </c>
      <c r="AE116" s="252">
        <v>0</v>
      </c>
      <c r="AF116" s="252">
        <v>30000</v>
      </c>
      <c r="AG116" s="252">
        <v>110</v>
      </c>
      <c r="AH116" s="252">
        <v>125</v>
      </c>
      <c r="AI116" s="252">
        <v>120</v>
      </c>
      <c r="AJ116" s="252">
        <v>120</v>
      </c>
      <c r="AK116" s="252">
        <v>5050</v>
      </c>
      <c r="AL116" s="252">
        <v>115</v>
      </c>
      <c r="AM116" s="252">
        <v>60050</v>
      </c>
      <c r="AN116" s="252">
        <v>110</v>
      </c>
      <c r="AO116" s="252">
        <v>60100</v>
      </c>
      <c r="AP116" s="252">
        <v>0</v>
      </c>
      <c r="AQ116" s="252">
        <v>0</v>
      </c>
      <c r="AR116" s="252">
        <v>30000</v>
      </c>
      <c r="AS116" s="252">
        <v>50</v>
      </c>
      <c r="AT116" s="252">
        <v>120</v>
      </c>
      <c r="AU116" s="252">
        <v>86</v>
      </c>
      <c r="AV116" s="252">
        <v>85</v>
      </c>
      <c r="AW116" s="252">
        <v>114</v>
      </c>
      <c r="AX116" s="252">
        <v>115</v>
      </c>
      <c r="AY116" s="252">
        <v>100</v>
      </c>
    </row>
    <row r="117" s="13" customFormat="1" ht="17.5" spans="1:51">
      <c r="A117" s="127"/>
      <c r="B117" s="128"/>
      <c r="C117" s="127"/>
      <c r="D117" s="129"/>
      <c r="E117" s="130" t="s">
        <v>298</v>
      </c>
      <c r="F117" s="130" t="s">
        <v>299</v>
      </c>
      <c r="G117" s="169"/>
      <c r="H117" s="214">
        <v>0</v>
      </c>
      <c r="I117" s="214">
        <v>0</v>
      </c>
      <c r="J117" s="214">
        <v>0</v>
      </c>
      <c r="K117" s="214">
        <v>0</v>
      </c>
      <c r="L117" s="214">
        <v>0</v>
      </c>
      <c r="M117" s="214">
        <v>0</v>
      </c>
      <c r="N117" s="255">
        <v>0</v>
      </c>
      <c r="O117" s="214">
        <v>0</v>
      </c>
      <c r="P117" s="214">
        <v>0</v>
      </c>
      <c r="Q117" s="214">
        <v>0</v>
      </c>
      <c r="R117" s="214">
        <v>0</v>
      </c>
      <c r="S117" s="214">
        <v>0</v>
      </c>
      <c r="T117" s="256">
        <f>H117+I117*2+J117*4+K117*8+L117*16+M117*32+N117*64+P117*256+Q117*512+R117*1024+S117*2048</f>
        <v>0</v>
      </c>
      <c r="U117" s="169">
        <v>85</v>
      </c>
      <c r="V117" s="257" t="s">
        <v>1402</v>
      </c>
      <c r="W117" s="257" t="s">
        <v>1403</v>
      </c>
      <c r="X117" s="257" t="s">
        <v>1404</v>
      </c>
      <c r="Y117" s="257" t="s">
        <v>1405</v>
      </c>
      <c r="Z117" s="257" t="s">
        <v>1406</v>
      </c>
      <c r="AA117" s="257" t="s">
        <v>1407</v>
      </c>
      <c r="AB117" s="257" t="s">
        <v>1408</v>
      </c>
      <c r="AC117" s="257" t="s">
        <v>1409</v>
      </c>
      <c r="AD117" s="169"/>
      <c r="AE117" s="169"/>
      <c r="AF117" s="243"/>
      <c r="AG117" s="169"/>
      <c r="AH117" s="169"/>
      <c r="AI117" s="169"/>
      <c r="AJ117" s="169"/>
      <c r="AK117" s="169"/>
      <c r="AL117" s="169"/>
      <c r="AM117" s="257"/>
      <c r="AN117" s="257"/>
      <c r="AO117" s="257"/>
      <c r="AP117" s="169"/>
      <c r="AQ117" s="169"/>
      <c r="AR117" s="243"/>
      <c r="AS117" s="169"/>
      <c r="AT117" s="169"/>
      <c r="AU117" s="169"/>
      <c r="AV117" s="169"/>
      <c r="AW117" s="169"/>
      <c r="AX117" s="169"/>
      <c r="AY117" s="169">
        <v>100</v>
      </c>
    </row>
    <row r="118" ht="17.5" spans="1:51">
      <c r="A118" s="31">
        <f>A106</f>
        <v>608</v>
      </c>
      <c r="B118" s="40" t="s">
        <v>301</v>
      </c>
      <c r="C118" s="31" t="s">
        <v>302</v>
      </c>
      <c r="D118" s="41" t="s">
        <v>109</v>
      </c>
      <c r="E118" s="42" t="s">
        <v>298</v>
      </c>
      <c r="F118" s="42" t="s">
        <v>299</v>
      </c>
      <c r="G118" s="223"/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5">
        <v>0</v>
      </c>
      <c r="O118" s="21">
        <f>P118+Q118*2+R118*4+S118*8</f>
        <v>0</v>
      </c>
      <c r="P118" s="21">
        <v>0</v>
      </c>
      <c r="Q118" s="21">
        <v>0</v>
      </c>
      <c r="R118" s="21">
        <v>0</v>
      </c>
      <c r="S118" s="21">
        <v>0</v>
      </c>
      <c r="T118" s="234">
        <f>H118+I118*2+J118*4+K118*8+L118*16+M118*32+N118*64+P118*256+Q118*512+R118*1024+S118*2048</f>
        <v>0</v>
      </c>
      <c r="U118" s="223">
        <v>85</v>
      </c>
      <c r="V118" s="223">
        <v>4</v>
      </c>
      <c r="W118" s="223">
        <v>400</v>
      </c>
      <c r="X118" s="223">
        <v>25</v>
      </c>
      <c r="Y118" s="223">
        <v>1000</v>
      </c>
      <c r="Z118" s="223">
        <v>50</v>
      </c>
      <c r="AA118" s="223">
        <v>1850</v>
      </c>
      <c r="AB118" s="223">
        <v>75</v>
      </c>
      <c r="AC118" s="223">
        <v>3000</v>
      </c>
      <c r="AD118" s="223">
        <v>0</v>
      </c>
      <c r="AE118" s="223">
        <v>0</v>
      </c>
      <c r="AF118" s="243">
        <v>30000</v>
      </c>
      <c r="AG118" s="223">
        <v>110</v>
      </c>
      <c r="AH118" s="223">
        <v>125</v>
      </c>
      <c r="AI118" s="223">
        <v>120</v>
      </c>
      <c r="AJ118" s="223">
        <v>120</v>
      </c>
      <c r="AK118" s="223">
        <v>5050</v>
      </c>
      <c r="AL118" s="223">
        <v>115</v>
      </c>
      <c r="AM118" s="248">
        <v>60050</v>
      </c>
      <c r="AN118" s="248">
        <v>110</v>
      </c>
      <c r="AO118" s="248">
        <v>60100</v>
      </c>
      <c r="AP118" s="223">
        <v>0</v>
      </c>
      <c r="AQ118" s="223">
        <v>0</v>
      </c>
      <c r="AR118" s="243">
        <v>30000</v>
      </c>
      <c r="AS118" s="223">
        <v>50</v>
      </c>
      <c r="AT118" s="223">
        <v>120</v>
      </c>
      <c r="AU118" s="223">
        <v>86</v>
      </c>
      <c r="AV118" s="223">
        <v>85</v>
      </c>
      <c r="AW118" s="223">
        <v>114</v>
      </c>
      <c r="AX118" s="223">
        <v>115</v>
      </c>
      <c r="AY118" s="223">
        <v>100</v>
      </c>
    </row>
    <row r="119" s="14" customFormat="1" ht="17.5" spans="1:51">
      <c r="A119" s="132"/>
      <c r="B119" s="128"/>
      <c r="C119" s="127"/>
      <c r="D119" s="129"/>
      <c r="E119" s="130"/>
      <c r="F119" s="130"/>
      <c r="G119" s="169"/>
      <c r="H119" s="133"/>
      <c r="I119" s="133"/>
      <c r="J119" s="133"/>
      <c r="K119" s="133"/>
      <c r="L119" s="133"/>
      <c r="M119" s="133"/>
      <c r="N119" s="25">
        <v>0</v>
      </c>
      <c r="O119" s="133"/>
      <c r="P119" s="133"/>
      <c r="Q119" s="133"/>
      <c r="R119" s="133"/>
      <c r="S119" s="133"/>
      <c r="T119" s="256"/>
      <c r="U119" s="169"/>
      <c r="V119" s="169"/>
      <c r="W119" s="169"/>
      <c r="X119" s="169"/>
      <c r="Y119" s="169"/>
      <c r="Z119" s="169"/>
      <c r="AA119" s="169"/>
      <c r="AB119" s="169"/>
      <c r="AC119" s="169"/>
      <c r="AD119" s="169"/>
      <c r="AE119" s="169"/>
      <c r="AF119" s="243"/>
      <c r="AG119" s="169"/>
      <c r="AH119" s="169"/>
      <c r="AI119" s="169"/>
      <c r="AJ119" s="169"/>
      <c r="AK119" s="169"/>
      <c r="AL119" s="169"/>
      <c r="AM119" s="257"/>
      <c r="AN119" s="257"/>
      <c r="AO119" s="257"/>
      <c r="AP119" s="169"/>
      <c r="AQ119" s="169"/>
      <c r="AR119" s="243"/>
      <c r="AS119" s="169"/>
      <c r="AT119" s="169"/>
      <c r="AU119" s="169"/>
      <c r="AV119" s="169"/>
      <c r="AW119" s="169"/>
      <c r="AX119" s="169"/>
      <c r="AY119" s="169">
        <v>100</v>
      </c>
    </row>
    <row r="120" customFormat="1" ht="17.5" spans="1:51">
      <c r="A120" s="48">
        <f>A108</f>
        <v>608</v>
      </c>
      <c r="B120" s="40"/>
      <c r="C120" s="31" t="s">
        <v>302</v>
      </c>
      <c r="D120" s="41" t="s">
        <v>120</v>
      </c>
      <c r="E120" s="42" t="s">
        <v>303</v>
      </c>
      <c r="F120" s="42" t="s">
        <v>304</v>
      </c>
      <c r="G120" s="223"/>
      <c r="H120" s="21"/>
      <c r="I120" s="21"/>
      <c r="J120" s="21"/>
      <c r="K120" s="21"/>
      <c r="L120" s="21"/>
      <c r="M120" s="21"/>
      <c r="N120" s="25">
        <v>0</v>
      </c>
      <c r="O120" s="21"/>
      <c r="P120" s="21"/>
      <c r="Q120" s="21"/>
      <c r="R120" s="21"/>
      <c r="S120" s="21"/>
      <c r="T120" s="195"/>
      <c r="U120" s="223"/>
      <c r="V120" s="223"/>
      <c r="W120" s="223"/>
      <c r="X120" s="223"/>
      <c r="Y120" s="223"/>
      <c r="Z120" s="223"/>
      <c r="AA120" s="223"/>
      <c r="AB120" s="223"/>
      <c r="AC120" s="223"/>
      <c r="AD120" s="223"/>
      <c r="AE120" s="223"/>
      <c r="AF120" s="243"/>
      <c r="AG120" s="223"/>
      <c r="AH120" s="223"/>
      <c r="AI120" s="223"/>
      <c r="AJ120" s="223"/>
      <c r="AK120" s="223"/>
      <c r="AL120" s="223"/>
      <c r="AM120" s="248"/>
      <c r="AN120" s="248"/>
      <c r="AO120" s="248"/>
      <c r="AP120" s="223"/>
      <c r="AQ120" s="223"/>
      <c r="AR120" s="243"/>
      <c r="AS120" s="223"/>
      <c r="AT120" s="223"/>
      <c r="AU120" s="223"/>
      <c r="AV120" s="223"/>
      <c r="AW120" s="223"/>
      <c r="AX120" s="223"/>
      <c r="AY120" s="223">
        <v>100</v>
      </c>
    </row>
    <row r="121" s="14" customFormat="1" ht="17.5" spans="1:51">
      <c r="A121" s="132"/>
      <c r="B121" s="128"/>
      <c r="C121" s="127"/>
      <c r="D121" s="129"/>
      <c r="E121" s="130"/>
      <c r="F121" s="130"/>
      <c r="G121" s="169"/>
      <c r="H121" s="133"/>
      <c r="I121" s="133"/>
      <c r="J121" s="133"/>
      <c r="K121" s="133"/>
      <c r="L121" s="133"/>
      <c r="M121" s="133"/>
      <c r="N121" s="25">
        <v>0</v>
      </c>
      <c r="O121" s="133"/>
      <c r="P121" s="133"/>
      <c r="Q121" s="133"/>
      <c r="R121" s="133"/>
      <c r="S121" s="133"/>
      <c r="T121" s="256"/>
      <c r="U121" s="169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/>
      <c r="AF121" s="243"/>
      <c r="AG121" s="169"/>
      <c r="AH121" s="169"/>
      <c r="AI121" s="169"/>
      <c r="AJ121" s="169"/>
      <c r="AK121" s="169"/>
      <c r="AL121" s="169"/>
      <c r="AM121" s="257"/>
      <c r="AN121" s="257"/>
      <c r="AO121" s="257"/>
      <c r="AP121" s="169"/>
      <c r="AQ121" s="169"/>
      <c r="AR121" s="243"/>
      <c r="AS121" s="169"/>
      <c r="AT121" s="169"/>
      <c r="AU121" s="169"/>
      <c r="AV121" s="169"/>
      <c r="AW121" s="169"/>
      <c r="AX121" s="169"/>
      <c r="AY121" s="169">
        <v>100</v>
      </c>
    </row>
    <row r="122" customFormat="1" ht="17.5" spans="1:51">
      <c r="A122" s="48">
        <f>A118</f>
        <v>608</v>
      </c>
      <c r="B122" s="40"/>
      <c r="C122" s="31" t="s">
        <v>302</v>
      </c>
      <c r="D122" s="41" t="s">
        <v>126</v>
      </c>
      <c r="E122" s="42" t="s">
        <v>305</v>
      </c>
      <c r="F122" s="42" t="s">
        <v>306</v>
      </c>
      <c r="G122" s="223"/>
      <c r="H122" s="21"/>
      <c r="I122" s="21"/>
      <c r="J122" s="21"/>
      <c r="K122" s="21"/>
      <c r="L122" s="21"/>
      <c r="M122" s="21"/>
      <c r="N122" s="25">
        <v>0</v>
      </c>
      <c r="O122" s="21"/>
      <c r="P122" s="21"/>
      <c r="Q122" s="21"/>
      <c r="R122" s="21"/>
      <c r="S122" s="21"/>
      <c r="T122" s="195"/>
      <c r="U122" s="223"/>
      <c r="V122" s="223"/>
      <c r="W122" s="223"/>
      <c r="X122" s="223"/>
      <c r="Y122" s="223"/>
      <c r="Z122" s="223"/>
      <c r="AA122" s="223"/>
      <c r="AB122" s="223"/>
      <c r="AC122" s="223"/>
      <c r="AD122" s="223"/>
      <c r="AE122" s="223"/>
      <c r="AF122" s="243"/>
      <c r="AG122" s="223"/>
      <c r="AH122" s="223"/>
      <c r="AI122" s="223"/>
      <c r="AJ122" s="223"/>
      <c r="AK122" s="223"/>
      <c r="AL122" s="223"/>
      <c r="AM122" s="248"/>
      <c r="AN122" s="248"/>
      <c r="AO122" s="248"/>
      <c r="AP122" s="223"/>
      <c r="AQ122" s="223"/>
      <c r="AR122" s="243"/>
      <c r="AS122" s="223"/>
      <c r="AT122" s="223"/>
      <c r="AU122" s="223"/>
      <c r="AV122" s="223"/>
      <c r="AW122" s="223"/>
      <c r="AX122" s="223"/>
      <c r="AY122" s="223">
        <v>100</v>
      </c>
    </row>
    <row r="123" s="13" customFormat="1" ht="15.6" customHeight="1" spans="1:51">
      <c r="A123" s="132"/>
      <c r="B123" s="128"/>
      <c r="C123" s="127"/>
      <c r="D123" s="129"/>
      <c r="E123" s="130" t="s">
        <v>298</v>
      </c>
      <c r="F123" s="130" t="s">
        <v>307</v>
      </c>
      <c r="G123" s="134"/>
      <c r="H123" s="214">
        <v>1</v>
      </c>
      <c r="I123" s="214">
        <v>0</v>
      </c>
      <c r="J123" s="214">
        <v>0</v>
      </c>
      <c r="K123" s="214">
        <v>0</v>
      </c>
      <c r="L123" s="214">
        <v>0</v>
      </c>
      <c r="M123" s="214">
        <v>0</v>
      </c>
      <c r="N123" s="255">
        <v>0</v>
      </c>
      <c r="O123" s="214">
        <v>0</v>
      </c>
      <c r="P123" s="214">
        <v>0</v>
      </c>
      <c r="Q123" s="214">
        <v>0</v>
      </c>
      <c r="R123" s="214">
        <v>0</v>
      </c>
      <c r="S123" s="214">
        <v>0</v>
      </c>
      <c r="T123" s="256">
        <f>H123+I123*2+J123*4+K123*8+L123*16+M123*32+N123*64+P123*256+Q123*512+R123*1024+S123*2048</f>
        <v>1</v>
      </c>
      <c r="U123" s="169">
        <v>85</v>
      </c>
      <c r="V123" s="257" t="s">
        <v>1402</v>
      </c>
      <c r="W123" s="257" t="s">
        <v>1403</v>
      </c>
      <c r="X123" s="257" t="s">
        <v>1404</v>
      </c>
      <c r="Y123" s="257" t="s">
        <v>1405</v>
      </c>
      <c r="Z123" s="257" t="s">
        <v>1406</v>
      </c>
      <c r="AA123" s="257" t="s">
        <v>1407</v>
      </c>
      <c r="AB123" s="257" t="s">
        <v>1408</v>
      </c>
      <c r="AC123" s="257" t="s">
        <v>1409</v>
      </c>
      <c r="AD123" s="169"/>
      <c r="AF123" s="220"/>
      <c r="AR123" s="220"/>
      <c r="AY123" s="169">
        <v>100</v>
      </c>
    </row>
    <row r="124" customFormat="1" ht="15.6" customHeight="1" spans="1:51">
      <c r="A124" s="48">
        <f>A118</f>
        <v>608</v>
      </c>
      <c r="B124" s="40" t="s">
        <v>301</v>
      </c>
      <c r="C124" s="31" t="s">
        <v>302</v>
      </c>
      <c r="D124" s="41" t="s">
        <v>129</v>
      </c>
      <c r="E124" s="42" t="s">
        <v>298</v>
      </c>
      <c r="F124" s="42" t="s">
        <v>307</v>
      </c>
      <c r="G124" s="111"/>
      <c r="H124" s="21">
        <v>1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5">
        <v>0</v>
      </c>
      <c r="O124" s="21">
        <f t="shared" ref="O124:O127" si="17">P124+Q124*2+R124*4+S124*8</f>
        <v>0</v>
      </c>
      <c r="P124" s="21">
        <v>0</v>
      </c>
      <c r="Q124" s="21">
        <v>0</v>
      </c>
      <c r="R124" s="21">
        <v>0</v>
      </c>
      <c r="S124" s="21">
        <v>0</v>
      </c>
      <c r="T124" s="234">
        <f>H124+I124*2+J124*4+K124*8+L124*16+M124*32+N124*64+P124*256+Q124*512+R124*1024+S124*2048</f>
        <v>1</v>
      </c>
      <c r="U124" s="223">
        <v>85</v>
      </c>
      <c r="V124" s="223">
        <v>4</v>
      </c>
      <c r="W124" s="223">
        <v>400</v>
      </c>
      <c r="X124" s="223">
        <v>25</v>
      </c>
      <c r="Y124" s="223">
        <v>1000</v>
      </c>
      <c r="Z124" s="223">
        <v>50</v>
      </c>
      <c r="AA124" s="223">
        <v>1850</v>
      </c>
      <c r="AB124" s="223">
        <v>75</v>
      </c>
      <c r="AC124" s="223">
        <v>3000</v>
      </c>
      <c r="AD124" s="223">
        <v>0</v>
      </c>
      <c r="AE124" s="223">
        <v>0</v>
      </c>
      <c r="AF124" s="243">
        <v>30000</v>
      </c>
      <c r="AG124" s="223">
        <v>110</v>
      </c>
      <c r="AH124" s="223">
        <v>125</v>
      </c>
      <c r="AI124" s="223">
        <v>120</v>
      </c>
      <c r="AJ124" s="223">
        <v>120</v>
      </c>
      <c r="AK124" s="223">
        <v>5050</v>
      </c>
      <c r="AL124" s="223">
        <v>115</v>
      </c>
      <c r="AM124" s="248">
        <v>60050</v>
      </c>
      <c r="AN124" s="248">
        <v>110</v>
      </c>
      <c r="AO124" s="248">
        <v>60100</v>
      </c>
      <c r="AP124" s="223">
        <v>0</v>
      </c>
      <c r="AQ124" s="223">
        <v>0</v>
      </c>
      <c r="AR124" s="243">
        <v>30000</v>
      </c>
      <c r="AS124" s="223">
        <v>50</v>
      </c>
      <c r="AT124" s="223">
        <v>120</v>
      </c>
      <c r="AU124" s="223">
        <v>86</v>
      </c>
      <c r="AV124" s="223">
        <v>85</v>
      </c>
      <c r="AW124" s="223">
        <v>114</v>
      </c>
      <c r="AX124" s="223">
        <v>115</v>
      </c>
      <c r="AY124" s="223">
        <v>100</v>
      </c>
    </row>
    <row r="125" s="2" customFormat="1" ht="15.6" customHeight="1" spans="1:51">
      <c r="A125" s="34"/>
      <c r="B125" s="35"/>
      <c r="C125" s="34"/>
      <c r="D125" s="36"/>
      <c r="E125" s="37"/>
      <c r="F125" s="37" t="s">
        <v>309</v>
      </c>
      <c r="G125" s="222"/>
      <c r="H125" s="49">
        <v>1</v>
      </c>
      <c r="I125" s="49">
        <v>0</v>
      </c>
      <c r="J125" s="49">
        <v>1</v>
      </c>
      <c r="K125" s="49">
        <v>0</v>
      </c>
      <c r="L125" s="49">
        <v>0</v>
      </c>
      <c r="M125" s="49">
        <v>0</v>
      </c>
      <c r="N125" s="25">
        <v>0</v>
      </c>
      <c r="O125" s="49"/>
      <c r="P125" s="49">
        <v>0</v>
      </c>
      <c r="Q125" s="49">
        <v>0</v>
      </c>
      <c r="R125" s="49">
        <v>0</v>
      </c>
      <c r="S125" s="49">
        <v>0</v>
      </c>
      <c r="T125" s="148">
        <f>H125+I125*2+J125*4+K125*8+L125*16+M125*32+N125*64+P125*256+Q125*512+R125*1024+S125*2048</f>
        <v>5</v>
      </c>
      <c r="U125" s="232">
        <v>50</v>
      </c>
      <c r="V125" s="233">
        <v>15</v>
      </c>
      <c r="W125" s="232" t="s">
        <v>740</v>
      </c>
      <c r="X125" s="232">
        <v>50</v>
      </c>
      <c r="Y125" s="261" t="s">
        <v>1410</v>
      </c>
      <c r="Z125" s="233"/>
      <c r="AA125" s="222"/>
      <c r="AB125" s="222">
        <v>50</v>
      </c>
      <c r="AC125" s="222" t="s">
        <v>1411</v>
      </c>
      <c r="AD125" s="222"/>
      <c r="AE125" s="222"/>
      <c r="AF125" s="243"/>
      <c r="AG125" s="222">
        <v>120</v>
      </c>
      <c r="AH125" s="222"/>
      <c r="AI125" s="222"/>
      <c r="AJ125" s="222"/>
      <c r="AK125" s="222"/>
      <c r="AL125" s="222">
        <v>120</v>
      </c>
      <c r="AM125" s="247"/>
      <c r="AN125" s="247">
        <v>120</v>
      </c>
      <c r="AO125" s="247"/>
      <c r="AP125" s="222"/>
      <c r="AQ125" s="222"/>
      <c r="AR125" s="243"/>
      <c r="AS125" s="222" t="s">
        <v>419</v>
      </c>
      <c r="AT125" s="222" t="s">
        <v>685</v>
      </c>
      <c r="AU125" s="222">
        <v>50</v>
      </c>
      <c r="AV125" s="222">
        <v>50</v>
      </c>
      <c r="AW125" s="222">
        <v>120</v>
      </c>
      <c r="AX125" s="222">
        <v>120</v>
      </c>
      <c r="AY125" s="222">
        <v>100</v>
      </c>
    </row>
    <row r="126" s="19" customFormat="1" ht="17.5" spans="1:51">
      <c r="A126" s="59">
        <f>A118</f>
        <v>608</v>
      </c>
      <c r="B126" s="58" t="s">
        <v>314</v>
      </c>
      <c r="C126" s="59" t="s">
        <v>315</v>
      </c>
      <c r="D126" s="60" t="s">
        <v>109</v>
      </c>
      <c r="E126" s="61" t="s">
        <v>316</v>
      </c>
      <c r="F126" s="61" t="s">
        <v>317</v>
      </c>
      <c r="G126" s="223"/>
      <c r="H126" s="119">
        <v>1</v>
      </c>
      <c r="I126" s="119">
        <v>0</v>
      </c>
      <c r="J126" s="119">
        <v>1</v>
      </c>
      <c r="K126" s="119">
        <v>0</v>
      </c>
      <c r="L126" s="119">
        <v>0</v>
      </c>
      <c r="M126" s="119">
        <v>0</v>
      </c>
      <c r="N126" s="25">
        <v>0</v>
      </c>
      <c r="O126" s="119">
        <f t="shared" si="17"/>
        <v>0</v>
      </c>
      <c r="P126" s="119">
        <v>0</v>
      </c>
      <c r="Q126" s="119">
        <v>0</v>
      </c>
      <c r="R126" s="119">
        <v>0</v>
      </c>
      <c r="S126" s="119">
        <v>0</v>
      </c>
      <c r="T126" s="234">
        <f>H126+I126*2+J126*4+K126*8+L126*16+M126*32+N126*64+P126*256+Q126*512+R126*1024+S126*2048</f>
        <v>5</v>
      </c>
      <c r="U126" s="223">
        <v>50</v>
      </c>
      <c r="V126" s="223">
        <v>15</v>
      </c>
      <c r="W126" s="223">
        <v>200</v>
      </c>
      <c r="X126" s="223">
        <v>50</v>
      </c>
      <c r="Y126" s="223">
        <v>900</v>
      </c>
      <c r="Z126" s="223">
        <v>50</v>
      </c>
      <c r="AA126" s="223">
        <v>1000</v>
      </c>
      <c r="AB126" s="223">
        <v>50</v>
      </c>
      <c r="AC126" s="223">
        <v>60050</v>
      </c>
      <c r="AD126" s="223">
        <v>0</v>
      </c>
      <c r="AE126" s="223">
        <v>0</v>
      </c>
      <c r="AF126" s="243">
        <v>30000</v>
      </c>
      <c r="AG126" s="223">
        <v>120</v>
      </c>
      <c r="AH126" s="223">
        <v>125</v>
      </c>
      <c r="AI126" s="223">
        <v>160</v>
      </c>
      <c r="AJ126" s="223">
        <v>120</v>
      </c>
      <c r="AK126" s="223">
        <v>5090</v>
      </c>
      <c r="AL126" s="223">
        <v>120</v>
      </c>
      <c r="AM126" s="248">
        <v>60090</v>
      </c>
      <c r="AN126" s="248">
        <v>120</v>
      </c>
      <c r="AO126" s="248">
        <v>60090</v>
      </c>
      <c r="AP126" s="223">
        <v>0</v>
      </c>
      <c r="AQ126" s="223">
        <v>0</v>
      </c>
      <c r="AR126" s="243">
        <v>30000</v>
      </c>
      <c r="AS126" s="223">
        <v>80</v>
      </c>
      <c r="AT126" s="223">
        <v>115</v>
      </c>
      <c r="AU126" s="223">
        <v>50</v>
      </c>
      <c r="AV126" s="223">
        <v>50</v>
      </c>
      <c r="AW126" s="223">
        <v>120</v>
      </c>
      <c r="AX126" s="223">
        <v>120</v>
      </c>
      <c r="AY126" s="223">
        <v>100</v>
      </c>
    </row>
    <row r="127" s="15" customFormat="1" ht="17.5" spans="1:51">
      <c r="A127" s="135">
        <f>A126</f>
        <v>608</v>
      </c>
      <c r="B127" s="136" t="s">
        <v>318</v>
      </c>
      <c r="C127" s="135" t="s">
        <v>319</v>
      </c>
      <c r="D127" s="137" t="s">
        <v>109</v>
      </c>
      <c r="E127" s="138"/>
      <c r="F127" s="138"/>
      <c r="G127" s="253"/>
      <c r="H127" s="140">
        <v>0</v>
      </c>
      <c r="I127" s="140">
        <v>0</v>
      </c>
      <c r="J127" s="140">
        <v>0</v>
      </c>
      <c r="K127" s="140">
        <v>0</v>
      </c>
      <c r="L127" s="140">
        <v>0</v>
      </c>
      <c r="M127" s="140">
        <v>0</v>
      </c>
      <c r="N127" s="25">
        <v>0</v>
      </c>
      <c r="O127" s="140">
        <f t="shared" si="17"/>
        <v>0</v>
      </c>
      <c r="P127" s="140">
        <v>0</v>
      </c>
      <c r="Q127" s="140">
        <v>0</v>
      </c>
      <c r="R127" s="140">
        <v>0</v>
      </c>
      <c r="S127" s="140">
        <v>0</v>
      </c>
      <c r="T127" s="258">
        <f>H127+I127*2+J127*4+K127*8+L127*16+M127*32+N127*64+P127*256+Q127*512+R127*1024+S127*2048</f>
        <v>0</v>
      </c>
      <c r="U127" s="253"/>
      <c r="V127" s="253"/>
      <c r="W127" s="253"/>
      <c r="X127" s="253"/>
      <c r="Y127" s="253"/>
      <c r="Z127" s="253"/>
      <c r="AA127" s="253"/>
      <c r="AB127" s="253"/>
      <c r="AC127" s="253"/>
      <c r="AD127" s="253">
        <v>0</v>
      </c>
      <c r="AE127" s="253">
        <v>0</v>
      </c>
      <c r="AF127" s="243">
        <v>30000</v>
      </c>
      <c r="AG127" s="253"/>
      <c r="AH127" s="253"/>
      <c r="AI127" s="253"/>
      <c r="AJ127" s="253"/>
      <c r="AK127" s="253"/>
      <c r="AL127" s="253"/>
      <c r="AM127" s="262"/>
      <c r="AN127" s="262"/>
      <c r="AO127" s="262"/>
      <c r="AP127" s="253">
        <v>0</v>
      </c>
      <c r="AQ127" s="253">
        <v>0</v>
      </c>
      <c r="AR127" s="243">
        <v>30000</v>
      </c>
      <c r="AS127" s="253">
        <v>50</v>
      </c>
      <c r="AT127" s="253">
        <v>120</v>
      </c>
      <c r="AU127" s="253">
        <v>86</v>
      </c>
      <c r="AV127" s="253">
        <v>85</v>
      </c>
      <c r="AW127" s="253">
        <v>114</v>
      </c>
      <c r="AX127" s="253">
        <v>115</v>
      </c>
      <c r="AY127" s="253">
        <v>100</v>
      </c>
    </row>
    <row r="128" s="213" customFormat="1" ht="17.5" spans="1:51">
      <c r="A128" s="48"/>
      <c r="B128" s="40"/>
      <c r="C128" s="31"/>
      <c r="D128" s="41"/>
      <c r="E128" s="42"/>
      <c r="F128" s="42"/>
      <c r="G128" s="223"/>
      <c r="H128" s="21"/>
      <c r="I128" s="21"/>
      <c r="J128" s="21"/>
      <c r="K128" s="21"/>
      <c r="L128" s="21"/>
      <c r="M128" s="21"/>
      <c r="N128" s="25">
        <v>0</v>
      </c>
      <c r="O128" s="21"/>
      <c r="P128" s="21"/>
      <c r="Q128" s="21"/>
      <c r="R128" s="21"/>
      <c r="S128" s="21"/>
      <c r="T128" s="234"/>
      <c r="U128" s="223"/>
      <c r="V128" s="223"/>
      <c r="W128" s="223"/>
      <c r="X128" s="223"/>
      <c r="Y128" s="223"/>
      <c r="Z128" s="223"/>
      <c r="AA128" s="223"/>
      <c r="AB128" s="223"/>
      <c r="AC128" s="223"/>
      <c r="AD128" s="223"/>
      <c r="AE128" s="223"/>
      <c r="AF128" s="243"/>
      <c r="AG128" s="223"/>
      <c r="AH128" s="223"/>
      <c r="AI128" s="223"/>
      <c r="AJ128" s="223"/>
      <c r="AK128" s="223"/>
      <c r="AL128" s="223"/>
      <c r="AM128" s="248"/>
      <c r="AN128" s="248"/>
      <c r="AO128" s="248"/>
      <c r="AP128" s="223"/>
      <c r="AQ128" s="223"/>
      <c r="AR128" s="243"/>
      <c r="AS128" s="223"/>
      <c r="AT128" s="223"/>
      <c r="AU128" s="223"/>
      <c r="AV128" s="223"/>
      <c r="AW128" s="223"/>
      <c r="AX128" s="223"/>
      <c r="AY128" s="223">
        <v>100</v>
      </c>
    </row>
    <row r="129" customFormat="1" ht="17.5" spans="1:51">
      <c r="A129" s="48">
        <f>A127</f>
        <v>608</v>
      </c>
      <c r="B129" s="40"/>
      <c r="C129" s="31" t="s">
        <v>322</v>
      </c>
      <c r="D129" s="41" t="s">
        <v>109</v>
      </c>
      <c r="E129" t="s">
        <v>320</v>
      </c>
      <c r="F129" s="42" t="s">
        <v>321</v>
      </c>
      <c r="G129" s="223"/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5">
        <v>0</v>
      </c>
      <c r="O129" s="21">
        <f>P129+Q129*2+R129*4+S129*8</f>
        <v>0</v>
      </c>
      <c r="P129" s="21">
        <v>0</v>
      </c>
      <c r="Q129" s="21">
        <v>0</v>
      </c>
      <c r="R129" s="21">
        <v>0</v>
      </c>
      <c r="S129" s="21">
        <v>0</v>
      </c>
      <c r="T129" s="234">
        <f>H129+I129*2+J129*4+K129*8+L129*16+M129*32+N129*64+P129*256+Q129*512+R129*1024+S129*2048</f>
        <v>0</v>
      </c>
      <c r="U129" s="223">
        <v>85</v>
      </c>
      <c r="V129" s="223">
        <v>4</v>
      </c>
      <c r="W129" s="223">
        <v>400</v>
      </c>
      <c r="X129" s="223">
        <v>25</v>
      </c>
      <c r="Y129" s="223">
        <v>1000</v>
      </c>
      <c r="Z129" s="223">
        <v>50</v>
      </c>
      <c r="AA129" s="223">
        <v>1850</v>
      </c>
      <c r="AB129" s="223">
        <v>75</v>
      </c>
      <c r="AC129" s="223">
        <v>3000</v>
      </c>
      <c r="AD129" s="223">
        <v>0</v>
      </c>
      <c r="AE129" s="223">
        <v>0</v>
      </c>
      <c r="AF129" s="243">
        <v>30000</v>
      </c>
      <c r="AG129" s="223">
        <v>110</v>
      </c>
      <c r="AH129" s="223">
        <v>125</v>
      </c>
      <c r="AI129" s="223">
        <v>120</v>
      </c>
      <c r="AJ129" s="223">
        <v>120</v>
      </c>
      <c r="AK129" s="223">
        <v>5050</v>
      </c>
      <c r="AL129" s="223">
        <v>115</v>
      </c>
      <c r="AM129" s="248">
        <v>60050</v>
      </c>
      <c r="AN129" s="248">
        <v>110</v>
      </c>
      <c r="AO129" s="248">
        <v>60100</v>
      </c>
      <c r="AP129" s="223">
        <v>0</v>
      </c>
      <c r="AQ129" s="223">
        <v>0</v>
      </c>
      <c r="AR129" s="243">
        <v>30000</v>
      </c>
      <c r="AS129" s="223">
        <v>50</v>
      </c>
      <c r="AT129" s="223">
        <v>120</v>
      </c>
      <c r="AU129" s="223">
        <v>86</v>
      </c>
      <c r="AV129" s="223">
        <v>85</v>
      </c>
      <c r="AW129" s="223">
        <v>114</v>
      </c>
      <c r="AX129" s="223">
        <v>115</v>
      </c>
      <c r="AY129" s="223">
        <v>100</v>
      </c>
    </row>
    <row r="130" customFormat="1" ht="17.5" spans="1:51">
      <c r="A130" s="48"/>
      <c r="B130" s="40"/>
      <c r="C130" s="31"/>
      <c r="D130" s="41"/>
      <c r="E130" s="42"/>
      <c r="F130" s="42"/>
      <c r="G130" s="223"/>
      <c r="H130" s="21"/>
      <c r="I130" s="21"/>
      <c r="J130" s="21"/>
      <c r="K130" s="21"/>
      <c r="L130" s="21"/>
      <c r="M130" s="21"/>
      <c r="N130" s="25">
        <v>0</v>
      </c>
      <c r="O130" s="21"/>
      <c r="P130" s="21"/>
      <c r="Q130" s="21"/>
      <c r="R130" s="21"/>
      <c r="S130" s="21"/>
      <c r="T130" s="234"/>
      <c r="U130" s="223"/>
      <c r="V130" s="223"/>
      <c r="W130" s="223"/>
      <c r="X130" s="223"/>
      <c r="Y130" s="223"/>
      <c r="Z130" s="223"/>
      <c r="AA130" s="223"/>
      <c r="AB130" s="223"/>
      <c r="AC130" s="223"/>
      <c r="AD130" s="223"/>
      <c r="AE130" s="223"/>
      <c r="AF130" s="243"/>
      <c r="AG130" s="223"/>
      <c r="AH130" s="223"/>
      <c r="AI130" s="223"/>
      <c r="AJ130" s="223"/>
      <c r="AK130" s="223"/>
      <c r="AL130" s="223"/>
      <c r="AM130" s="248"/>
      <c r="AN130" s="248"/>
      <c r="AO130" s="248"/>
      <c r="AP130" s="223"/>
      <c r="AQ130" s="223"/>
      <c r="AR130" s="243"/>
      <c r="AS130" s="223"/>
      <c r="AT130" s="223"/>
      <c r="AU130" s="223"/>
      <c r="AV130" s="223"/>
      <c r="AW130" s="223"/>
      <c r="AX130" s="223"/>
      <c r="AY130" s="223">
        <v>100</v>
      </c>
    </row>
    <row r="131" customFormat="1" ht="17.5" spans="1:51">
      <c r="A131" s="48">
        <f>A129</f>
        <v>608</v>
      </c>
      <c r="B131" s="40"/>
      <c r="C131" s="31" t="s">
        <v>322</v>
      </c>
      <c r="D131" s="41" t="s">
        <v>120</v>
      </c>
      <c r="E131" t="s">
        <v>323</v>
      </c>
      <c r="F131" s="42" t="s">
        <v>324</v>
      </c>
      <c r="G131" s="223"/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5">
        <v>0</v>
      </c>
      <c r="O131" s="21">
        <f>P131+Q131*2+R131*4+S131*8</f>
        <v>0</v>
      </c>
      <c r="P131" s="21">
        <v>0</v>
      </c>
      <c r="Q131" s="21">
        <v>0</v>
      </c>
      <c r="R131" s="21">
        <v>0</v>
      </c>
      <c r="S131" s="21">
        <v>0</v>
      </c>
      <c r="T131" s="234">
        <f>H131+I131*2+J131*4+K131*8+L131*16+M131*32+N131*64+P131*256+Q131*512+R131*1024+S131*2048</f>
        <v>0</v>
      </c>
      <c r="U131" s="223">
        <v>85</v>
      </c>
      <c r="V131" s="223">
        <v>4</v>
      </c>
      <c r="W131" s="223">
        <v>400</v>
      </c>
      <c r="X131" s="223">
        <v>25</v>
      </c>
      <c r="Y131" s="223">
        <v>1000</v>
      </c>
      <c r="Z131" s="223">
        <v>50</v>
      </c>
      <c r="AA131" s="223">
        <v>1850</v>
      </c>
      <c r="AB131" s="223">
        <v>75</v>
      </c>
      <c r="AC131" s="223">
        <v>3000</v>
      </c>
      <c r="AD131" s="223">
        <v>0</v>
      </c>
      <c r="AE131" s="223">
        <v>0</v>
      </c>
      <c r="AF131" s="243">
        <v>30000</v>
      </c>
      <c r="AG131" s="223">
        <v>110</v>
      </c>
      <c r="AH131" s="223">
        <v>125</v>
      </c>
      <c r="AI131" s="223">
        <v>120</v>
      </c>
      <c r="AJ131" s="223">
        <v>120</v>
      </c>
      <c r="AK131" s="223">
        <v>5050</v>
      </c>
      <c r="AL131" s="223">
        <v>115</v>
      </c>
      <c r="AM131" s="248">
        <v>60050</v>
      </c>
      <c r="AN131" s="248">
        <v>110</v>
      </c>
      <c r="AO131" s="248">
        <v>60100</v>
      </c>
      <c r="AP131" s="223">
        <v>0</v>
      </c>
      <c r="AQ131" s="223">
        <v>0</v>
      </c>
      <c r="AR131" s="243">
        <v>30000</v>
      </c>
      <c r="AS131" s="223">
        <v>50</v>
      </c>
      <c r="AT131" s="223">
        <v>120</v>
      </c>
      <c r="AU131" s="223">
        <v>86</v>
      </c>
      <c r="AV131" s="223">
        <v>85</v>
      </c>
      <c r="AW131" s="223">
        <v>114</v>
      </c>
      <c r="AX131" s="223">
        <v>115</v>
      </c>
      <c r="AY131" s="223">
        <v>100</v>
      </c>
    </row>
    <row r="132" customFormat="1" ht="17.5" spans="1:51">
      <c r="A132" s="48">
        <f>A131</f>
        <v>608</v>
      </c>
      <c r="B132" s="40" t="s">
        <v>325</v>
      </c>
      <c r="C132" s="31"/>
      <c r="D132" s="41"/>
      <c r="E132" s="42"/>
      <c r="F132" s="42"/>
      <c r="G132" s="223"/>
      <c r="H132" s="21"/>
      <c r="I132" s="21"/>
      <c r="J132" s="21"/>
      <c r="K132" s="21"/>
      <c r="L132" s="21"/>
      <c r="M132" s="21"/>
      <c r="N132" s="25">
        <v>0</v>
      </c>
      <c r="O132" s="21"/>
      <c r="P132" s="21"/>
      <c r="Q132" s="21"/>
      <c r="R132" s="21"/>
      <c r="S132" s="21"/>
      <c r="T132" s="234"/>
      <c r="U132" s="223"/>
      <c r="V132" s="223"/>
      <c r="W132" s="223"/>
      <c r="X132" s="223"/>
      <c r="Y132" s="223"/>
      <c r="Z132" s="223"/>
      <c r="AA132" s="223"/>
      <c r="AB132" s="223"/>
      <c r="AC132" s="223"/>
      <c r="AD132" s="223"/>
      <c r="AE132" s="223"/>
      <c r="AF132" s="243"/>
      <c r="AG132" s="223"/>
      <c r="AH132" s="223"/>
      <c r="AI132" s="223"/>
      <c r="AJ132" s="223"/>
      <c r="AK132" s="223"/>
      <c r="AL132" s="223"/>
      <c r="AM132" s="248"/>
      <c r="AN132" s="248"/>
      <c r="AO132" s="248"/>
      <c r="AP132" s="223"/>
      <c r="AQ132" s="223"/>
      <c r="AR132" s="243"/>
      <c r="AS132" s="223"/>
      <c r="AT132" s="223"/>
      <c r="AU132" s="223"/>
      <c r="AV132" s="223"/>
      <c r="AW132" s="223"/>
      <c r="AX132" s="223"/>
      <c r="AY132" s="223">
        <v>100</v>
      </c>
    </row>
    <row r="133" s="214" customFormat="1" ht="17.5" spans="2:51">
      <c r="B133" s="128"/>
      <c r="H133" s="214">
        <v>0</v>
      </c>
      <c r="I133" s="214">
        <v>0</v>
      </c>
      <c r="J133" s="214">
        <v>0</v>
      </c>
      <c r="K133" s="214">
        <v>0</v>
      </c>
      <c r="L133" s="214">
        <v>0</v>
      </c>
      <c r="M133" s="214">
        <v>0</v>
      </c>
      <c r="N133" s="255">
        <v>0</v>
      </c>
      <c r="O133" s="214">
        <v>0</v>
      </c>
      <c r="P133" s="214">
        <v>0</v>
      </c>
      <c r="Q133" s="214">
        <v>0</v>
      </c>
      <c r="R133" s="214">
        <v>0</v>
      </c>
      <c r="S133" s="214">
        <v>0</v>
      </c>
      <c r="T133" s="256">
        <f>H133+I133*2+J133*4+K133*8+L133*16+M133*32+N133*64+P133*256+Q133*512+R133*1024+S133*2048</f>
        <v>0</v>
      </c>
      <c r="U133" s="214">
        <v>85</v>
      </c>
      <c r="V133" s="214">
        <v>4</v>
      </c>
      <c r="W133" s="214">
        <v>400</v>
      </c>
      <c r="X133" s="214">
        <v>25</v>
      </c>
      <c r="Y133" s="214">
        <v>1000</v>
      </c>
      <c r="Z133" s="214">
        <v>50</v>
      </c>
      <c r="AA133" s="214">
        <v>1850</v>
      </c>
      <c r="AB133" s="214">
        <v>75</v>
      </c>
      <c r="AC133" s="214">
        <v>3000</v>
      </c>
      <c r="AD133" s="214">
        <v>0</v>
      </c>
      <c r="AE133" s="214">
        <v>0</v>
      </c>
      <c r="AF133" s="268">
        <v>30000</v>
      </c>
      <c r="AG133" s="214">
        <v>110</v>
      </c>
      <c r="AH133" s="214">
        <v>125</v>
      </c>
      <c r="AI133" s="214">
        <v>120</v>
      </c>
      <c r="AJ133" s="214">
        <v>120</v>
      </c>
      <c r="AK133" s="214">
        <v>5050</v>
      </c>
      <c r="AL133" s="214">
        <v>115</v>
      </c>
      <c r="AM133" s="214">
        <v>60050</v>
      </c>
      <c r="AN133" s="214">
        <v>110</v>
      </c>
      <c r="AO133" s="214">
        <v>60100</v>
      </c>
      <c r="AP133" s="214">
        <v>0</v>
      </c>
      <c r="AQ133" s="214">
        <v>0</v>
      </c>
      <c r="AR133" s="268">
        <v>30000</v>
      </c>
      <c r="AS133" s="214">
        <v>50</v>
      </c>
      <c r="AT133" s="214">
        <v>120</v>
      </c>
      <c r="AU133" s="214">
        <v>86</v>
      </c>
      <c r="AV133" s="214">
        <v>85</v>
      </c>
      <c r="AW133" s="214">
        <v>114</v>
      </c>
      <c r="AX133" s="214">
        <v>115</v>
      </c>
      <c r="AY133" s="214">
        <v>100</v>
      </c>
    </row>
    <row r="134" ht="17.5" spans="1:51">
      <c r="A134" s="31">
        <f>A132</f>
        <v>608</v>
      </c>
      <c r="B134" s="40" t="s">
        <v>327</v>
      </c>
      <c r="C134" s="31" t="s">
        <v>328</v>
      </c>
      <c r="D134" s="41" t="s">
        <v>109</v>
      </c>
      <c r="E134" s="42" t="s">
        <v>326</v>
      </c>
      <c r="F134" s="42" t="s">
        <v>329</v>
      </c>
      <c r="G134" s="223"/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5">
        <v>0</v>
      </c>
      <c r="O134" s="21">
        <f t="shared" ref="O134:O136" si="18">P134+Q134*2+R134*4+S134*8</f>
        <v>0</v>
      </c>
      <c r="P134" s="21">
        <v>0</v>
      </c>
      <c r="Q134" s="21">
        <v>0</v>
      </c>
      <c r="R134" s="21">
        <v>0</v>
      </c>
      <c r="S134" s="21">
        <v>0</v>
      </c>
      <c r="T134" s="234">
        <f>H134+I134*2+J134*4+K134*8+L134*16+M134*32+N134*64+P134*256+Q134*512+R134*1024+S134*2048</f>
        <v>0</v>
      </c>
      <c r="U134" s="223">
        <v>85</v>
      </c>
      <c r="V134" s="223">
        <v>4</v>
      </c>
      <c r="W134" s="223">
        <v>400</v>
      </c>
      <c r="X134" s="223">
        <v>25</v>
      </c>
      <c r="Y134" s="223">
        <v>1000</v>
      </c>
      <c r="Z134" s="223">
        <v>50</v>
      </c>
      <c r="AA134" s="223">
        <v>1850</v>
      </c>
      <c r="AB134" s="223">
        <v>75</v>
      </c>
      <c r="AC134" s="223">
        <v>3000</v>
      </c>
      <c r="AD134" s="223">
        <v>0</v>
      </c>
      <c r="AE134" s="223">
        <v>0</v>
      </c>
      <c r="AF134" s="243">
        <v>30000</v>
      </c>
      <c r="AG134" s="223">
        <v>110</v>
      </c>
      <c r="AH134" s="223">
        <v>125</v>
      </c>
      <c r="AI134" s="223">
        <v>120</v>
      </c>
      <c r="AJ134" s="223">
        <v>120</v>
      </c>
      <c r="AK134" s="223">
        <v>5050</v>
      </c>
      <c r="AL134" s="223">
        <v>115</v>
      </c>
      <c r="AM134" s="248">
        <v>60050</v>
      </c>
      <c r="AN134" s="248">
        <v>110</v>
      </c>
      <c r="AO134" s="248">
        <v>60100</v>
      </c>
      <c r="AP134" s="223">
        <v>0</v>
      </c>
      <c r="AQ134" s="223">
        <v>0</v>
      </c>
      <c r="AR134" s="243">
        <v>30000</v>
      </c>
      <c r="AS134" s="223">
        <v>50</v>
      </c>
      <c r="AT134" s="223">
        <v>120</v>
      </c>
      <c r="AU134" s="223">
        <v>86</v>
      </c>
      <c r="AV134" s="223">
        <v>85</v>
      </c>
      <c r="AW134" s="223">
        <v>114</v>
      </c>
      <c r="AX134" s="223">
        <v>115</v>
      </c>
      <c r="AY134" s="223">
        <v>100</v>
      </c>
    </row>
    <row r="135" s="2" customFormat="1" ht="15.6" customHeight="1" spans="1:51">
      <c r="A135" s="34"/>
      <c r="B135" s="35"/>
      <c r="C135" s="34"/>
      <c r="D135" s="36"/>
      <c r="E135" s="37" t="s">
        <v>192</v>
      </c>
      <c r="F135" s="37"/>
      <c r="G135" s="222"/>
      <c r="H135" s="49">
        <v>1</v>
      </c>
      <c r="I135" s="49">
        <v>1</v>
      </c>
      <c r="J135" s="49">
        <v>1</v>
      </c>
      <c r="K135" s="49">
        <v>0</v>
      </c>
      <c r="L135" s="49">
        <v>0</v>
      </c>
      <c r="M135" s="49">
        <v>0</v>
      </c>
      <c r="N135" s="25">
        <v>0</v>
      </c>
      <c r="O135" s="49">
        <f t="shared" si="18"/>
        <v>0</v>
      </c>
      <c r="P135" s="49">
        <v>0</v>
      </c>
      <c r="Q135" s="49">
        <v>0</v>
      </c>
      <c r="R135" s="49">
        <v>0</v>
      </c>
      <c r="S135" s="49">
        <v>0</v>
      </c>
      <c r="T135" s="148">
        <f>H135+I135*2+J135*4+K135*8+L135*16+M135*32+N135*64+P135*256+Q135*512+R135*1024+S135*2048</f>
        <v>7</v>
      </c>
      <c r="U135" s="232">
        <v>50</v>
      </c>
      <c r="V135" s="233" t="s">
        <v>1371</v>
      </c>
      <c r="W135" s="232" t="s">
        <v>1388</v>
      </c>
      <c r="X135" s="232">
        <v>25</v>
      </c>
      <c r="Y135" s="232" t="s">
        <v>1389</v>
      </c>
      <c r="Z135" s="233">
        <v>50</v>
      </c>
      <c r="AA135" s="222" t="s">
        <v>1390</v>
      </c>
      <c r="AB135" s="222">
        <v>50</v>
      </c>
      <c r="AC135" s="222" t="s">
        <v>1391</v>
      </c>
      <c r="AD135" s="222">
        <v>0</v>
      </c>
      <c r="AE135" s="222">
        <v>0</v>
      </c>
      <c r="AF135" s="243">
        <v>30000</v>
      </c>
      <c r="AG135" s="222">
        <v>120</v>
      </c>
      <c r="AH135" s="222">
        <v>125</v>
      </c>
      <c r="AI135" s="222" t="s">
        <v>1392</v>
      </c>
      <c r="AJ135" s="222">
        <v>120</v>
      </c>
      <c r="AK135" s="222" t="s">
        <v>1393</v>
      </c>
      <c r="AL135" s="222">
        <v>120</v>
      </c>
      <c r="AM135" s="247" t="s">
        <v>1378</v>
      </c>
      <c r="AN135" s="247">
        <v>120</v>
      </c>
      <c r="AO135" s="247" t="s">
        <v>181</v>
      </c>
      <c r="AP135" s="222">
        <v>0</v>
      </c>
      <c r="AQ135" s="222">
        <v>0</v>
      </c>
      <c r="AR135" s="243">
        <v>30000</v>
      </c>
      <c r="AS135" s="222">
        <v>50</v>
      </c>
      <c r="AT135" s="222">
        <v>120</v>
      </c>
      <c r="AU135" s="222">
        <v>50</v>
      </c>
      <c r="AV135" s="222">
        <v>50</v>
      </c>
      <c r="AW135" s="222">
        <v>120</v>
      </c>
      <c r="AX135" s="222">
        <v>120</v>
      </c>
      <c r="AY135" s="222">
        <v>100</v>
      </c>
    </row>
    <row r="136" s="19" customFormat="1" ht="17.5" spans="1:51">
      <c r="A136" s="59">
        <f>A134</f>
        <v>608</v>
      </c>
      <c r="B136" s="58" t="s">
        <v>327</v>
      </c>
      <c r="C136" s="59" t="s">
        <v>328</v>
      </c>
      <c r="D136" s="60" t="s">
        <v>120</v>
      </c>
      <c r="E136" s="61" t="s">
        <v>334</v>
      </c>
      <c r="F136" s="61" t="s">
        <v>335</v>
      </c>
      <c r="G136" s="223"/>
      <c r="H136" s="119">
        <v>1</v>
      </c>
      <c r="I136" s="119">
        <v>1</v>
      </c>
      <c r="J136" s="119">
        <v>1</v>
      </c>
      <c r="K136" s="119">
        <v>0</v>
      </c>
      <c r="L136" s="119">
        <v>0</v>
      </c>
      <c r="M136" s="119">
        <v>0</v>
      </c>
      <c r="N136" s="25">
        <v>0</v>
      </c>
      <c r="O136" s="119">
        <f t="shared" si="18"/>
        <v>0</v>
      </c>
      <c r="P136" s="119">
        <v>0</v>
      </c>
      <c r="Q136" s="119">
        <v>0</v>
      </c>
      <c r="R136" s="119">
        <v>0</v>
      </c>
      <c r="S136" s="119">
        <v>0</v>
      </c>
      <c r="T136" s="234">
        <f>H136+I136*2+J136*4+K136*8+L136*16+M136*32+N136*64+P136*256+Q136*512+R136*1024+S136*2048</f>
        <v>7</v>
      </c>
      <c r="U136" s="223">
        <v>50</v>
      </c>
      <c r="V136" s="223">
        <v>4</v>
      </c>
      <c r="W136" s="223">
        <v>400</v>
      </c>
      <c r="X136" s="223">
        <v>25</v>
      </c>
      <c r="Y136" s="223">
        <v>1000</v>
      </c>
      <c r="Z136" s="223">
        <v>50</v>
      </c>
      <c r="AA136" s="223">
        <v>1850</v>
      </c>
      <c r="AB136" s="223">
        <v>50</v>
      </c>
      <c r="AC136" s="223">
        <v>3000</v>
      </c>
      <c r="AD136" s="223">
        <v>0</v>
      </c>
      <c r="AE136" s="223">
        <v>0</v>
      </c>
      <c r="AF136" s="243">
        <v>30000</v>
      </c>
      <c r="AG136" s="223">
        <v>120</v>
      </c>
      <c r="AH136" s="223">
        <v>125</v>
      </c>
      <c r="AI136" s="223">
        <v>120</v>
      </c>
      <c r="AJ136" s="223">
        <v>120</v>
      </c>
      <c r="AK136" s="223">
        <v>5050</v>
      </c>
      <c r="AL136" s="223">
        <v>120</v>
      </c>
      <c r="AM136" s="248">
        <v>60050</v>
      </c>
      <c r="AN136" s="248">
        <v>120</v>
      </c>
      <c r="AO136" s="248">
        <v>60100</v>
      </c>
      <c r="AP136" s="223">
        <v>0</v>
      </c>
      <c r="AQ136" s="223">
        <v>0</v>
      </c>
      <c r="AR136" s="243">
        <v>30000</v>
      </c>
      <c r="AS136" s="223">
        <v>50</v>
      </c>
      <c r="AT136" s="223">
        <v>120</v>
      </c>
      <c r="AU136" s="223">
        <v>50</v>
      </c>
      <c r="AV136" s="223">
        <v>50</v>
      </c>
      <c r="AW136" s="223">
        <v>120</v>
      </c>
      <c r="AX136" s="223">
        <v>120</v>
      </c>
      <c r="AY136" s="223">
        <v>100</v>
      </c>
    </row>
    <row r="137" s="3" customFormat="1" ht="17.5" spans="1:51">
      <c r="A137" s="45"/>
      <c r="B137" s="35"/>
      <c r="C137" s="34"/>
      <c r="D137" s="36"/>
      <c r="E137" s="37"/>
      <c r="F137" s="175"/>
      <c r="G137" s="222"/>
      <c r="H137" s="49"/>
      <c r="I137" s="49"/>
      <c r="J137" s="49"/>
      <c r="K137" s="49"/>
      <c r="L137" s="49"/>
      <c r="M137" s="49"/>
      <c r="N137" s="25">
        <v>0</v>
      </c>
      <c r="O137" s="49"/>
      <c r="P137" s="49"/>
      <c r="Q137" s="49"/>
      <c r="R137" s="49"/>
      <c r="S137" s="49"/>
      <c r="T137" s="148"/>
      <c r="U137" s="222"/>
      <c r="V137" s="222"/>
      <c r="W137" s="222"/>
      <c r="X137" s="222"/>
      <c r="Y137" s="222"/>
      <c r="Z137" s="222"/>
      <c r="AA137" s="222"/>
      <c r="AB137" s="222"/>
      <c r="AC137" s="222"/>
      <c r="AD137" s="222"/>
      <c r="AE137" s="222"/>
      <c r="AF137" s="243"/>
      <c r="AG137" s="222"/>
      <c r="AH137" s="222"/>
      <c r="AI137" s="222"/>
      <c r="AJ137" s="222"/>
      <c r="AK137" s="222"/>
      <c r="AL137" s="222"/>
      <c r="AM137" s="247"/>
      <c r="AN137" s="247"/>
      <c r="AO137" s="247"/>
      <c r="AP137" s="222"/>
      <c r="AQ137" s="222"/>
      <c r="AR137" s="243"/>
      <c r="AS137" s="222"/>
      <c r="AT137" s="222"/>
      <c r="AU137" s="222"/>
      <c r="AV137" s="222"/>
      <c r="AW137" s="222"/>
      <c r="AX137" s="222"/>
      <c r="AY137" s="222">
        <v>100</v>
      </c>
    </row>
    <row r="138" customFormat="1" ht="17.5" spans="1:51">
      <c r="A138" s="48">
        <f>A140</f>
        <v>608</v>
      </c>
      <c r="B138" s="113"/>
      <c r="C138" s="31" t="s">
        <v>328</v>
      </c>
      <c r="D138" s="41" t="s">
        <v>126</v>
      </c>
      <c r="E138" s="42" t="s">
        <v>336</v>
      </c>
      <c r="F138" s="42" t="s">
        <v>337</v>
      </c>
      <c r="G138" s="223"/>
      <c r="H138" s="9"/>
      <c r="I138" s="9"/>
      <c r="J138" s="9"/>
      <c r="K138" s="9"/>
      <c r="L138" s="9"/>
      <c r="M138" s="9"/>
      <c r="N138" s="25">
        <v>0</v>
      </c>
      <c r="O138" s="9"/>
      <c r="P138" s="9"/>
      <c r="Q138" s="9"/>
      <c r="R138" s="9"/>
      <c r="S138" s="9"/>
      <c r="T138" s="195"/>
      <c r="U138" s="223"/>
      <c r="V138" s="223"/>
      <c r="W138" s="223"/>
      <c r="X138" s="223"/>
      <c r="Y138" s="223"/>
      <c r="Z138" s="223"/>
      <c r="AA138" s="223"/>
      <c r="AB138" s="223"/>
      <c r="AC138" s="223"/>
      <c r="AD138" s="223"/>
      <c r="AE138" s="223"/>
      <c r="AF138" s="243"/>
      <c r="AG138" s="223"/>
      <c r="AH138" s="223"/>
      <c r="AI138" s="223"/>
      <c r="AJ138" s="223"/>
      <c r="AK138" s="223"/>
      <c r="AL138" s="223"/>
      <c r="AM138" s="248"/>
      <c r="AN138" s="248"/>
      <c r="AO138" s="248"/>
      <c r="AP138" s="223"/>
      <c r="AQ138" s="223"/>
      <c r="AR138" s="243"/>
      <c r="AS138" s="223"/>
      <c r="AT138" s="223"/>
      <c r="AU138" s="223"/>
      <c r="AV138" s="223"/>
      <c r="AW138" s="223"/>
      <c r="AX138" s="223"/>
      <c r="AY138" s="223">
        <v>100</v>
      </c>
    </row>
    <row r="139" s="2" customFormat="1" ht="15.6" customHeight="1" spans="1:51">
      <c r="A139" s="34"/>
      <c r="B139" s="35"/>
      <c r="C139" s="34"/>
      <c r="D139" s="36"/>
      <c r="E139" s="37" t="s">
        <v>338</v>
      </c>
      <c r="F139" s="37" t="s">
        <v>339</v>
      </c>
      <c r="G139" s="222"/>
      <c r="H139" s="49" t="s">
        <v>181</v>
      </c>
      <c r="I139" s="49" t="s">
        <v>181</v>
      </c>
      <c r="J139" s="49" t="s">
        <v>181</v>
      </c>
      <c r="K139" s="49" t="s">
        <v>181</v>
      </c>
      <c r="L139" s="49" t="s">
        <v>181</v>
      </c>
      <c r="M139" s="49" t="s">
        <v>181</v>
      </c>
      <c r="N139" s="25">
        <v>0</v>
      </c>
      <c r="O139" s="49" t="s">
        <v>181</v>
      </c>
      <c r="P139" s="49" t="s">
        <v>181</v>
      </c>
      <c r="Q139" s="49" t="s">
        <v>181</v>
      </c>
      <c r="R139" s="49" t="s">
        <v>181</v>
      </c>
      <c r="S139" s="49" t="s">
        <v>181</v>
      </c>
      <c r="T139" s="49"/>
      <c r="U139" s="232" t="s">
        <v>181</v>
      </c>
      <c r="V139" s="233" t="s">
        <v>181</v>
      </c>
      <c r="W139" s="232" t="s">
        <v>181</v>
      </c>
      <c r="X139" s="232" t="s">
        <v>181</v>
      </c>
      <c r="Y139" s="232" t="s">
        <v>181</v>
      </c>
      <c r="Z139" s="233" t="s">
        <v>181</v>
      </c>
      <c r="AA139" s="222" t="s">
        <v>181</v>
      </c>
      <c r="AB139" s="222" t="s">
        <v>181</v>
      </c>
      <c r="AC139" s="222" t="s">
        <v>181</v>
      </c>
      <c r="AD139" s="222" t="s">
        <v>181</v>
      </c>
      <c r="AE139" s="222" t="s">
        <v>181</v>
      </c>
      <c r="AF139" s="243" t="s">
        <v>181</v>
      </c>
      <c r="AG139" s="222" t="s">
        <v>181</v>
      </c>
      <c r="AH139" s="222" t="s">
        <v>181</v>
      </c>
      <c r="AI139" s="222" t="s">
        <v>181</v>
      </c>
      <c r="AJ139" s="222" t="s">
        <v>181</v>
      </c>
      <c r="AK139" s="222" t="s">
        <v>181</v>
      </c>
      <c r="AL139" s="222" t="s">
        <v>181</v>
      </c>
      <c r="AM139" s="247" t="s">
        <v>181</v>
      </c>
      <c r="AN139" s="247" t="s">
        <v>181</v>
      </c>
      <c r="AO139" s="247" t="s">
        <v>181</v>
      </c>
      <c r="AP139" s="222" t="s">
        <v>181</v>
      </c>
      <c r="AQ139" s="222" t="s">
        <v>181</v>
      </c>
      <c r="AR139" s="243" t="s">
        <v>181</v>
      </c>
      <c r="AS139" s="222" t="s">
        <v>181</v>
      </c>
      <c r="AT139" s="222" t="s">
        <v>181</v>
      </c>
      <c r="AU139" s="222" t="s">
        <v>181</v>
      </c>
      <c r="AV139" s="222" t="s">
        <v>181</v>
      </c>
      <c r="AW139" s="222" t="s">
        <v>181</v>
      </c>
      <c r="AX139" s="222" t="s">
        <v>181</v>
      </c>
      <c r="AY139" s="222">
        <v>100</v>
      </c>
    </row>
    <row r="140" ht="17.5" spans="1:51">
      <c r="A140" s="31">
        <f>A136</f>
        <v>608</v>
      </c>
      <c r="B140" s="40" t="s">
        <v>343</v>
      </c>
      <c r="C140" s="31" t="s">
        <v>338</v>
      </c>
      <c r="D140" s="41" t="s">
        <v>109</v>
      </c>
      <c r="E140" s="42" t="s">
        <v>344</v>
      </c>
      <c r="F140" s="42" t="s">
        <v>339</v>
      </c>
      <c r="G140" s="223"/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25">
        <v>0</v>
      </c>
      <c r="O140" s="9">
        <f t="shared" ref="O140" si="19">P140+Q140*2+R140*4+S140*8</f>
        <v>0</v>
      </c>
      <c r="P140" s="9">
        <v>0</v>
      </c>
      <c r="Q140" s="9">
        <v>0</v>
      </c>
      <c r="R140" s="9">
        <v>0</v>
      </c>
      <c r="S140" s="9">
        <v>0</v>
      </c>
      <c r="T140" s="234">
        <f>H140+I140*2+J140*4+K140*8+L140*16+M140*32+N140*64+P140*256+Q140*512+R140*1024+S140*2048</f>
        <v>0</v>
      </c>
      <c r="U140" s="223">
        <v>85</v>
      </c>
      <c r="V140" s="223">
        <v>4</v>
      </c>
      <c r="W140" s="223">
        <v>400</v>
      </c>
      <c r="X140" s="223">
        <v>25</v>
      </c>
      <c r="Y140" s="223">
        <v>1000</v>
      </c>
      <c r="Z140" s="223">
        <v>50</v>
      </c>
      <c r="AA140" s="223">
        <v>1850</v>
      </c>
      <c r="AB140" s="223">
        <v>75</v>
      </c>
      <c r="AC140" s="223">
        <v>3000</v>
      </c>
      <c r="AD140" s="223">
        <v>0</v>
      </c>
      <c r="AE140" s="223">
        <v>0</v>
      </c>
      <c r="AF140" s="243">
        <v>30000</v>
      </c>
      <c r="AG140" s="223">
        <v>110</v>
      </c>
      <c r="AH140" s="223">
        <v>125</v>
      </c>
      <c r="AI140" s="223">
        <v>120</v>
      </c>
      <c r="AJ140" s="223">
        <v>120</v>
      </c>
      <c r="AK140" s="223">
        <v>5050</v>
      </c>
      <c r="AL140" s="223">
        <v>115</v>
      </c>
      <c r="AM140" s="248">
        <v>60050</v>
      </c>
      <c r="AN140" s="248">
        <v>110</v>
      </c>
      <c r="AO140" s="248">
        <v>60100</v>
      </c>
      <c r="AP140" s="223">
        <v>0</v>
      </c>
      <c r="AQ140" s="223">
        <v>0</v>
      </c>
      <c r="AR140" s="243">
        <v>30000</v>
      </c>
      <c r="AS140" s="223">
        <v>50</v>
      </c>
      <c r="AT140" s="223">
        <v>120</v>
      </c>
      <c r="AU140" s="223">
        <v>86</v>
      </c>
      <c r="AV140" s="223">
        <v>85</v>
      </c>
      <c r="AW140" s="223">
        <v>114</v>
      </c>
      <c r="AX140" s="223">
        <v>115</v>
      </c>
      <c r="AY140" s="223">
        <v>100</v>
      </c>
    </row>
    <row r="141" s="2" customFormat="1" ht="15.6" customHeight="1" spans="1:51">
      <c r="A141" s="34"/>
      <c r="B141" s="176"/>
      <c r="C141" s="34"/>
      <c r="D141" s="36"/>
      <c r="E141" s="37" t="s">
        <v>181</v>
      </c>
      <c r="F141" s="37" t="s">
        <v>181</v>
      </c>
      <c r="G141" s="222"/>
      <c r="H141" s="49" t="s">
        <v>181</v>
      </c>
      <c r="I141" s="49" t="s">
        <v>181</v>
      </c>
      <c r="J141" s="49" t="s">
        <v>181</v>
      </c>
      <c r="K141" s="49" t="s">
        <v>181</v>
      </c>
      <c r="L141" s="49" t="s">
        <v>181</v>
      </c>
      <c r="M141" s="49" t="s">
        <v>181</v>
      </c>
      <c r="N141" s="25">
        <v>0</v>
      </c>
      <c r="O141" s="49" t="s">
        <v>181</v>
      </c>
      <c r="P141" s="49" t="s">
        <v>181</v>
      </c>
      <c r="Q141" s="49" t="s">
        <v>181</v>
      </c>
      <c r="R141" s="49" t="s">
        <v>181</v>
      </c>
      <c r="S141" s="49" t="s">
        <v>181</v>
      </c>
      <c r="T141" s="49"/>
      <c r="U141" s="232" t="s">
        <v>181</v>
      </c>
      <c r="V141" s="233" t="s">
        <v>181</v>
      </c>
      <c r="W141" s="232" t="s">
        <v>181</v>
      </c>
      <c r="X141" s="232" t="s">
        <v>181</v>
      </c>
      <c r="Y141" s="232" t="s">
        <v>181</v>
      </c>
      <c r="Z141" s="233" t="s">
        <v>181</v>
      </c>
      <c r="AA141" s="222" t="s">
        <v>181</v>
      </c>
      <c r="AB141" s="222" t="s">
        <v>181</v>
      </c>
      <c r="AC141" s="222" t="s">
        <v>181</v>
      </c>
      <c r="AD141" s="222" t="s">
        <v>181</v>
      </c>
      <c r="AE141" s="222" t="s">
        <v>181</v>
      </c>
      <c r="AF141" s="243" t="s">
        <v>181</v>
      </c>
      <c r="AG141" s="222" t="s">
        <v>181</v>
      </c>
      <c r="AH141" s="222" t="s">
        <v>181</v>
      </c>
      <c r="AI141" s="222" t="s">
        <v>181</v>
      </c>
      <c r="AJ141" s="222" t="s">
        <v>181</v>
      </c>
      <c r="AK141" s="222" t="s">
        <v>181</v>
      </c>
      <c r="AL141" s="222" t="s">
        <v>181</v>
      </c>
      <c r="AM141" s="247" t="s">
        <v>181</v>
      </c>
      <c r="AN141" s="247" t="s">
        <v>181</v>
      </c>
      <c r="AO141" s="247" t="s">
        <v>181</v>
      </c>
      <c r="AP141" s="222">
        <v>0</v>
      </c>
      <c r="AQ141" s="222" t="s">
        <v>181</v>
      </c>
      <c r="AR141" s="243" t="s">
        <v>181</v>
      </c>
      <c r="AS141" s="222" t="s">
        <v>181</v>
      </c>
      <c r="AT141" s="222" t="s">
        <v>181</v>
      </c>
      <c r="AU141" s="222" t="s">
        <v>181</v>
      </c>
      <c r="AV141" s="222" t="s">
        <v>181</v>
      </c>
      <c r="AW141" s="222" t="s">
        <v>181</v>
      </c>
      <c r="AX141" s="222" t="s">
        <v>181</v>
      </c>
      <c r="AY141" s="222">
        <v>100</v>
      </c>
    </row>
    <row r="142" ht="17.5" spans="1:51">
      <c r="A142" s="31">
        <f>A140</f>
        <v>608</v>
      </c>
      <c r="B142" s="40" t="s">
        <v>345</v>
      </c>
      <c r="C142" s="31" t="s">
        <v>346</v>
      </c>
      <c r="D142" s="41" t="s">
        <v>109</v>
      </c>
      <c r="E142" s="42" t="s">
        <v>347</v>
      </c>
      <c r="F142" s="42" t="s">
        <v>346</v>
      </c>
      <c r="G142" s="223"/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5">
        <v>0</v>
      </c>
      <c r="O142" s="21">
        <f>P142+Q142*2+R142*4+S142*8</f>
        <v>0</v>
      </c>
      <c r="P142" s="21">
        <v>0</v>
      </c>
      <c r="Q142" s="21">
        <v>0</v>
      </c>
      <c r="R142" s="21">
        <v>0</v>
      </c>
      <c r="S142" s="21">
        <v>0</v>
      </c>
      <c r="T142" s="234">
        <f>H142+I142*2+J142*4+K142*8+L142*16+M142*32+N142*64+P142*256+Q142*512+R142*1024+S142*2048</f>
        <v>0</v>
      </c>
      <c r="U142" s="223">
        <v>85</v>
      </c>
      <c r="V142" s="223">
        <v>4</v>
      </c>
      <c r="W142" s="223">
        <v>400</v>
      </c>
      <c r="X142" s="223">
        <v>25</v>
      </c>
      <c r="Y142" s="223">
        <v>1000</v>
      </c>
      <c r="Z142" s="223">
        <v>50</v>
      </c>
      <c r="AA142" s="223">
        <v>1850</v>
      </c>
      <c r="AB142" s="223">
        <v>75</v>
      </c>
      <c r="AC142" s="223">
        <v>3000</v>
      </c>
      <c r="AD142" s="223">
        <v>0</v>
      </c>
      <c r="AE142" s="223">
        <v>0</v>
      </c>
      <c r="AF142" s="243">
        <v>30000</v>
      </c>
      <c r="AG142" s="223">
        <v>110</v>
      </c>
      <c r="AH142" s="223">
        <v>125</v>
      </c>
      <c r="AI142" s="223">
        <v>120</v>
      </c>
      <c r="AJ142" s="223">
        <v>120</v>
      </c>
      <c r="AK142" s="223">
        <v>5050</v>
      </c>
      <c r="AL142" s="223">
        <v>115</v>
      </c>
      <c r="AM142" s="248">
        <v>60050</v>
      </c>
      <c r="AN142" s="248">
        <v>110</v>
      </c>
      <c r="AO142" s="248">
        <v>60100</v>
      </c>
      <c r="AP142" s="223">
        <v>0</v>
      </c>
      <c r="AQ142" s="223">
        <v>0</v>
      </c>
      <c r="AR142" s="243">
        <v>30000</v>
      </c>
      <c r="AS142" s="223">
        <v>50</v>
      </c>
      <c r="AT142" s="223">
        <v>120</v>
      </c>
      <c r="AU142" s="223">
        <v>86</v>
      </c>
      <c r="AV142" s="223">
        <v>85</v>
      </c>
      <c r="AW142" s="223">
        <v>114</v>
      </c>
      <c r="AX142" s="223">
        <v>115</v>
      </c>
      <c r="AY142" s="223">
        <v>100</v>
      </c>
    </row>
    <row r="143" s="6" customFormat="1" ht="17.5" spans="1:51">
      <c r="A143" s="62">
        <f>A142</f>
        <v>608</v>
      </c>
      <c r="B143" s="63" t="s">
        <v>345</v>
      </c>
      <c r="C143" s="177" t="s">
        <v>346</v>
      </c>
      <c r="D143" s="64" t="s">
        <v>120</v>
      </c>
      <c r="E143" s="65" t="s">
        <v>348</v>
      </c>
      <c r="F143" s="65" t="s">
        <v>349</v>
      </c>
      <c r="G143" s="263" t="s">
        <v>350</v>
      </c>
      <c r="H143" s="8">
        <v>0</v>
      </c>
      <c r="I143" s="8">
        <v>0</v>
      </c>
      <c r="J143" s="8">
        <v>0</v>
      </c>
      <c r="K143" s="8">
        <v>0</v>
      </c>
      <c r="L143" s="8">
        <v>0</v>
      </c>
      <c r="M143" s="8">
        <v>0</v>
      </c>
      <c r="N143" s="25">
        <v>0</v>
      </c>
      <c r="O143" s="8">
        <f>P143+Q143*2+R143*4+S143*8</f>
        <v>0</v>
      </c>
      <c r="P143" s="8">
        <v>0</v>
      </c>
      <c r="Q143" s="8">
        <v>0</v>
      </c>
      <c r="R143" s="8">
        <v>0</v>
      </c>
      <c r="S143" s="8">
        <v>0</v>
      </c>
      <c r="T143" s="238">
        <f>H143+I143*2+J143*4+K143*8+L143*16+M143*32+N143*64+P143*256+Q143*512+R143*1024+S143*2048</f>
        <v>0</v>
      </c>
      <c r="U143" s="225">
        <v>85</v>
      </c>
      <c r="V143" s="225">
        <v>4</v>
      </c>
      <c r="W143" s="225">
        <v>400</v>
      </c>
      <c r="X143" s="225">
        <v>25</v>
      </c>
      <c r="Y143" s="225">
        <v>1000</v>
      </c>
      <c r="Z143" s="225">
        <v>50</v>
      </c>
      <c r="AA143" s="225">
        <v>1850</v>
      </c>
      <c r="AB143" s="225">
        <v>75</v>
      </c>
      <c r="AC143" s="225">
        <v>3000</v>
      </c>
      <c r="AD143" s="225">
        <v>0</v>
      </c>
      <c r="AE143" s="225">
        <v>0</v>
      </c>
      <c r="AF143" s="225">
        <v>300</v>
      </c>
      <c r="AG143" s="225">
        <v>110</v>
      </c>
      <c r="AH143" s="225">
        <v>125</v>
      </c>
      <c r="AI143" s="225">
        <v>120</v>
      </c>
      <c r="AJ143" s="225">
        <v>120</v>
      </c>
      <c r="AK143" s="225">
        <v>5050</v>
      </c>
      <c r="AL143" s="225">
        <v>115</v>
      </c>
      <c r="AM143" s="239">
        <v>60050</v>
      </c>
      <c r="AN143" s="239">
        <v>110</v>
      </c>
      <c r="AO143" s="239">
        <v>60100</v>
      </c>
      <c r="AP143" s="225">
        <v>0</v>
      </c>
      <c r="AQ143" s="225">
        <v>0</v>
      </c>
      <c r="AR143" s="225">
        <v>300</v>
      </c>
      <c r="AS143" s="225">
        <v>50</v>
      </c>
      <c r="AT143" s="225">
        <v>120</v>
      </c>
      <c r="AU143" s="225">
        <v>86</v>
      </c>
      <c r="AV143" s="225">
        <v>85</v>
      </c>
      <c r="AW143" s="225">
        <v>114</v>
      </c>
      <c r="AX143" s="225">
        <v>115</v>
      </c>
      <c r="AY143" s="225">
        <v>100</v>
      </c>
    </row>
    <row r="144" s="2" customFormat="1" ht="15.6" customHeight="1" spans="1:51">
      <c r="A144" s="34"/>
      <c r="B144" s="176"/>
      <c r="C144" s="34"/>
      <c r="D144" s="36"/>
      <c r="E144" s="37" t="s">
        <v>351</v>
      </c>
      <c r="F144" s="37" t="s">
        <v>181</v>
      </c>
      <c r="G144" s="222"/>
      <c r="H144" s="49">
        <v>0</v>
      </c>
      <c r="I144" s="49">
        <v>0</v>
      </c>
      <c r="J144" s="49">
        <v>0</v>
      </c>
      <c r="K144" s="49">
        <v>0</v>
      </c>
      <c r="L144" s="49">
        <v>0</v>
      </c>
      <c r="M144" s="49">
        <v>0</v>
      </c>
      <c r="N144" s="25">
        <v>0</v>
      </c>
      <c r="O144" s="49">
        <f>P144+Q144*2+R144*4+S144*8</f>
        <v>0</v>
      </c>
      <c r="P144" s="49">
        <v>0</v>
      </c>
      <c r="Q144" s="49">
        <v>0</v>
      </c>
      <c r="R144" s="49">
        <v>0</v>
      </c>
      <c r="S144" s="49">
        <v>0</v>
      </c>
      <c r="T144" s="148">
        <f>H144+I144*2+J144*4+K144*8+L144*16+M144*32+N144*64+P144*256+Q144*512+R144*1024+S144*2048</f>
        <v>0</v>
      </c>
      <c r="U144" s="232" t="s">
        <v>181</v>
      </c>
      <c r="V144" s="233" t="s">
        <v>181</v>
      </c>
      <c r="W144" s="232" t="s">
        <v>181</v>
      </c>
      <c r="X144" s="232" t="s">
        <v>181</v>
      </c>
      <c r="Y144" s="232" t="s">
        <v>181</v>
      </c>
      <c r="Z144" s="233" t="s">
        <v>181</v>
      </c>
      <c r="AA144" s="222" t="s">
        <v>181</v>
      </c>
      <c r="AB144" s="222" t="s">
        <v>181</v>
      </c>
      <c r="AC144" s="222" t="s">
        <v>181</v>
      </c>
      <c r="AD144" s="222" t="s">
        <v>181</v>
      </c>
      <c r="AE144" s="222" t="s">
        <v>181</v>
      </c>
      <c r="AF144" s="243" t="s">
        <v>181</v>
      </c>
      <c r="AG144" s="222" t="s">
        <v>181</v>
      </c>
      <c r="AH144" s="222" t="s">
        <v>181</v>
      </c>
      <c r="AI144" s="222" t="s">
        <v>181</v>
      </c>
      <c r="AJ144" s="222" t="s">
        <v>181</v>
      </c>
      <c r="AK144" s="222" t="s">
        <v>181</v>
      </c>
      <c r="AL144" s="222" t="s">
        <v>181</v>
      </c>
      <c r="AM144" s="247" t="s">
        <v>181</v>
      </c>
      <c r="AN144" s="247" t="s">
        <v>181</v>
      </c>
      <c r="AO144" s="247" t="s">
        <v>181</v>
      </c>
      <c r="AP144" s="222">
        <v>0</v>
      </c>
      <c r="AQ144" s="222" t="s">
        <v>181</v>
      </c>
      <c r="AR144" s="243" t="s">
        <v>181</v>
      </c>
      <c r="AS144" s="222" t="s">
        <v>181</v>
      </c>
      <c r="AT144" s="222" t="s">
        <v>181</v>
      </c>
      <c r="AU144" s="222" t="s">
        <v>181</v>
      </c>
      <c r="AV144" s="222" t="s">
        <v>181</v>
      </c>
      <c r="AW144" s="222" t="s">
        <v>181</v>
      </c>
      <c r="AX144" s="222" t="s">
        <v>181</v>
      </c>
      <c r="AY144" s="222">
        <v>100</v>
      </c>
    </row>
    <row r="145" ht="17.5" spans="1:51">
      <c r="A145" s="31">
        <f>A142</f>
        <v>608</v>
      </c>
      <c r="B145" s="40" t="s">
        <v>353</v>
      </c>
      <c r="C145" s="31" t="s">
        <v>354</v>
      </c>
      <c r="D145" s="41" t="s">
        <v>109</v>
      </c>
      <c r="E145" s="42" t="s">
        <v>355</v>
      </c>
      <c r="F145" s="42" t="s">
        <v>354</v>
      </c>
      <c r="G145" s="223"/>
      <c r="H145" s="21">
        <v>0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  <c r="N145" s="25">
        <v>0</v>
      </c>
      <c r="O145" s="21">
        <f>P145+Q145*2+R145*4+S145*8</f>
        <v>0</v>
      </c>
      <c r="P145" s="21">
        <v>0</v>
      </c>
      <c r="Q145" s="21">
        <v>0</v>
      </c>
      <c r="R145" s="21">
        <v>0</v>
      </c>
      <c r="S145" s="21">
        <v>0</v>
      </c>
      <c r="T145" s="234">
        <f>H145+I145*2+J145*4+K145*8+L145*16+M145*32+N145*64+P145*256+Q145*512+R145*1024+S145*2048</f>
        <v>0</v>
      </c>
      <c r="U145" s="223">
        <v>85</v>
      </c>
      <c r="V145" s="223">
        <v>4</v>
      </c>
      <c r="W145" s="223">
        <v>400</v>
      </c>
      <c r="X145" s="223">
        <v>25</v>
      </c>
      <c r="Y145" s="223">
        <v>1000</v>
      </c>
      <c r="Z145" s="223">
        <v>50</v>
      </c>
      <c r="AA145" s="223">
        <v>1850</v>
      </c>
      <c r="AB145" s="223">
        <v>75</v>
      </c>
      <c r="AC145" s="223">
        <v>3000</v>
      </c>
      <c r="AD145" s="223">
        <v>0</v>
      </c>
      <c r="AE145" s="223">
        <v>0</v>
      </c>
      <c r="AF145" s="243">
        <v>30000</v>
      </c>
      <c r="AG145" s="223">
        <v>110</v>
      </c>
      <c r="AH145" s="223">
        <v>125</v>
      </c>
      <c r="AI145" s="223">
        <v>120</v>
      </c>
      <c r="AJ145" s="223">
        <v>120</v>
      </c>
      <c r="AK145" s="223">
        <v>5050</v>
      </c>
      <c r="AL145" s="223">
        <v>115</v>
      </c>
      <c r="AM145" s="248">
        <v>60050</v>
      </c>
      <c r="AN145" s="248">
        <v>110</v>
      </c>
      <c r="AO145" s="248">
        <v>60100</v>
      </c>
      <c r="AP145" s="223">
        <v>0</v>
      </c>
      <c r="AQ145" s="223">
        <v>0</v>
      </c>
      <c r="AR145" s="243">
        <v>30000</v>
      </c>
      <c r="AS145" s="223">
        <v>50</v>
      </c>
      <c r="AT145" s="223">
        <v>120</v>
      </c>
      <c r="AU145" s="223">
        <v>86</v>
      </c>
      <c r="AV145" s="223">
        <v>85</v>
      </c>
      <c r="AW145" s="223">
        <v>114</v>
      </c>
      <c r="AX145" s="223">
        <v>115</v>
      </c>
      <c r="AY145" s="223">
        <v>100</v>
      </c>
    </row>
    <row r="146" ht="17.5" spans="1:51">
      <c r="A146" s="31">
        <f>A145</f>
        <v>608</v>
      </c>
      <c r="B146" s="40" t="s">
        <v>356</v>
      </c>
      <c r="C146" s="31" t="s">
        <v>357</v>
      </c>
      <c r="D146" s="41" t="s">
        <v>109</v>
      </c>
      <c r="E146" s="42" t="s">
        <v>358</v>
      </c>
      <c r="F146" s="42" t="s">
        <v>357</v>
      </c>
      <c r="G146" s="223"/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5">
        <v>0</v>
      </c>
      <c r="O146" s="21">
        <f>P146+Q146*2+R146*4+S146*8</f>
        <v>0</v>
      </c>
      <c r="P146" s="21">
        <v>0</v>
      </c>
      <c r="Q146" s="21">
        <v>0</v>
      </c>
      <c r="R146" s="21">
        <v>0</v>
      </c>
      <c r="S146" s="21">
        <v>0</v>
      </c>
      <c r="T146" s="234">
        <f>H146+I146*2+J146*4+K146*8+L146*16+M146*32+N146*64+P146*256+Q146*512+R146*1024+S146*2048</f>
        <v>0</v>
      </c>
      <c r="U146" s="223">
        <v>85</v>
      </c>
      <c r="V146" s="223">
        <v>4</v>
      </c>
      <c r="W146" s="223">
        <v>400</v>
      </c>
      <c r="X146" s="223">
        <v>25</v>
      </c>
      <c r="Y146" s="223">
        <v>1000</v>
      </c>
      <c r="Z146" s="223">
        <v>50</v>
      </c>
      <c r="AA146" s="223">
        <v>1850</v>
      </c>
      <c r="AB146" s="223">
        <v>75</v>
      </c>
      <c r="AC146" s="223">
        <v>3000</v>
      </c>
      <c r="AD146" s="223">
        <v>0</v>
      </c>
      <c r="AE146" s="223">
        <v>0</v>
      </c>
      <c r="AF146" s="243">
        <v>30000</v>
      </c>
      <c r="AG146" s="223">
        <v>110</v>
      </c>
      <c r="AH146" s="223">
        <v>125</v>
      </c>
      <c r="AI146" s="223">
        <v>120</v>
      </c>
      <c r="AJ146" s="223">
        <v>120</v>
      </c>
      <c r="AK146" s="223">
        <v>5050</v>
      </c>
      <c r="AL146" s="223">
        <v>115</v>
      </c>
      <c r="AM146" s="248">
        <v>60050</v>
      </c>
      <c r="AN146" s="248">
        <v>110</v>
      </c>
      <c r="AO146" s="248">
        <v>60100</v>
      </c>
      <c r="AP146" s="223">
        <v>0</v>
      </c>
      <c r="AQ146" s="223">
        <v>0</v>
      </c>
      <c r="AR146" s="243">
        <v>30000</v>
      </c>
      <c r="AS146" s="223">
        <v>50</v>
      </c>
      <c r="AT146" s="223">
        <v>120</v>
      </c>
      <c r="AU146" s="223">
        <v>86</v>
      </c>
      <c r="AV146" s="223">
        <v>85</v>
      </c>
      <c r="AW146" s="223">
        <v>114</v>
      </c>
      <c r="AX146" s="223">
        <v>115</v>
      </c>
      <c r="AY146" s="223">
        <v>100</v>
      </c>
    </row>
    <row r="147" s="2" customFormat="1" ht="17.5" spans="1:51">
      <c r="A147" s="35"/>
      <c r="B147" s="176"/>
      <c r="C147" s="179"/>
      <c r="D147" s="180"/>
      <c r="E147" s="180"/>
      <c r="F147" s="37"/>
      <c r="G147" s="222"/>
      <c r="H147" s="49"/>
      <c r="I147" s="49"/>
      <c r="J147" s="49"/>
      <c r="K147" s="49"/>
      <c r="L147" s="49"/>
      <c r="M147" s="49"/>
      <c r="N147" s="25">
        <v>0</v>
      </c>
      <c r="O147" s="49"/>
      <c r="P147" s="49"/>
      <c r="Q147" s="49"/>
      <c r="R147" s="49"/>
      <c r="S147" s="49"/>
      <c r="T147" s="148"/>
      <c r="U147" s="222"/>
      <c r="V147" s="222"/>
      <c r="W147" s="222"/>
      <c r="X147" s="222"/>
      <c r="Y147" s="222"/>
      <c r="Z147" s="222"/>
      <c r="AA147" s="222"/>
      <c r="AB147" s="222"/>
      <c r="AC147" s="222"/>
      <c r="AD147" s="222"/>
      <c r="AE147" s="222"/>
      <c r="AF147" s="243"/>
      <c r="AG147" s="222"/>
      <c r="AH147" s="222"/>
      <c r="AI147" s="222"/>
      <c r="AJ147" s="222"/>
      <c r="AK147" s="222"/>
      <c r="AL147" s="222"/>
      <c r="AM147" s="247"/>
      <c r="AN147" s="247"/>
      <c r="AO147" s="247"/>
      <c r="AP147" s="222"/>
      <c r="AQ147" s="222"/>
      <c r="AR147" s="243"/>
      <c r="AS147" s="222"/>
      <c r="AT147" s="222"/>
      <c r="AU147" s="222"/>
      <c r="AV147" s="222"/>
      <c r="AW147" s="222"/>
      <c r="AX147" s="222"/>
      <c r="AY147" s="222">
        <v>100</v>
      </c>
    </row>
    <row r="148" ht="17.5" spans="1:51">
      <c r="A148" s="48">
        <f t="shared" ref="A148:A150" si="20">A146</f>
        <v>608</v>
      </c>
      <c r="B148" s="40"/>
      <c r="C148" s="31" t="s">
        <v>357</v>
      </c>
      <c r="D148" s="41" t="s">
        <v>120</v>
      </c>
      <c r="E148" s="42" t="s">
        <v>359</v>
      </c>
      <c r="F148" s="42" t="s">
        <v>360</v>
      </c>
      <c r="G148" s="223"/>
      <c r="H148" s="21"/>
      <c r="I148" s="21"/>
      <c r="J148" s="21"/>
      <c r="K148" s="21"/>
      <c r="L148" s="21"/>
      <c r="M148" s="21"/>
      <c r="N148" s="25">
        <v>0</v>
      </c>
      <c r="O148" s="21"/>
      <c r="P148" s="21"/>
      <c r="Q148" s="21"/>
      <c r="R148" s="21"/>
      <c r="S148" s="21"/>
      <c r="T148" s="195"/>
      <c r="U148" s="223"/>
      <c r="V148" s="223"/>
      <c r="W148" s="223"/>
      <c r="X148" s="223"/>
      <c r="Y148" s="223"/>
      <c r="Z148" s="223"/>
      <c r="AA148" s="223"/>
      <c r="AB148" s="223"/>
      <c r="AC148" s="223"/>
      <c r="AD148" s="223"/>
      <c r="AE148" s="223"/>
      <c r="AF148" s="243"/>
      <c r="AG148" s="223"/>
      <c r="AH148" s="223"/>
      <c r="AI148" s="223"/>
      <c r="AJ148" s="223"/>
      <c r="AK148" s="223"/>
      <c r="AL148" s="223"/>
      <c r="AM148" s="248"/>
      <c r="AN148" s="248"/>
      <c r="AO148" s="248"/>
      <c r="AP148" s="223"/>
      <c r="AQ148" s="223"/>
      <c r="AR148" s="243"/>
      <c r="AS148" s="223"/>
      <c r="AT148" s="223"/>
      <c r="AU148" s="223"/>
      <c r="AV148" s="223"/>
      <c r="AW148" s="223"/>
      <c r="AX148" s="223"/>
      <c r="AY148" s="223">
        <v>100</v>
      </c>
    </row>
    <row r="149" s="2" customFormat="1" ht="17.5" spans="1:51">
      <c r="A149" s="35"/>
      <c r="B149" s="176"/>
      <c r="C149" s="179"/>
      <c r="D149" s="180"/>
      <c r="E149" s="180"/>
      <c r="F149" s="37"/>
      <c r="G149" s="222"/>
      <c r="H149" s="49"/>
      <c r="I149" s="49"/>
      <c r="J149" s="49"/>
      <c r="K149" s="49"/>
      <c r="L149" s="49"/>
      <c r="M149" s="49"/>
      <c r="N149" s="25">
        <v>0</v>
      </c>
      <c r="O149" s="49"/>
      <c r="P149" s="49"/>
      <c r="Q149" s="49"/>
      <c r="R149" s="49"/>
      <c r="S149" s="49"/>
      <c r="T149" s="148"/>
      <c r="U149" s="222"/>
      <c r="V149" s="222"/>
      <c r="W149" s="222"/>
      <c r="X149" s="222"/>
      <c r="Y149" s="222"/>
      <c r="Z149" s="222"/>
      <c r="AA149" s="222"/>
      <c r="AB149" s="222"/>
      <c r="AC149" s="222"/>
      <c r="AD149" s="222"/>
      <c r="AE149" s="222"/>
      <c r="AF149" s="243"/>
      <c r="AG149" s="222"/>
      <c r="AH149" s="222"/>
      <c r="AI149" s="222"/>
      <c r="AJ149" s="222"/>
      <c r="AK149" s="222"/>
      <c r="AL149" s="222"/>
      <c r="AM149" s="247"/>
      <c r="AN149" s="247"/>
      <c r="AO149" s="247"/>
      <c r="AP149" s="222"/>
      <c r="AQ149" s="222"/>
      <c r="AR149" s="243"/>
      <c r="AS149" s="222"/>
      <c r="AT149" s="222"/>
      <c r="AU149" s="222"/>
      <c r="AV149" s="222"/>
      <c r="AW149" s="222"/>
      <c r="AX149" s="222"/>
      <c r="AY149" s="222">
        <v>100</v>
      </c>
    </row>
    <row r="150" ht="17.5" spans="1:51">
      <c r="A150" s="48">
        <f t="shared" si="20"/>
        <v>608</v>
      </c>
      <c r="B150" s="40"/>
      <c r="C150" s="31" t="s">
        <v>357</v>
      </c>
      <c r="D150" s="41" t="s">
        <v>126</v>
      </c>
      <c r="E150" s="42" t="s">
        <v>361</v>
      </c>
      <c r="F150" s="42" t="s">
        <v>362</v>
      </c>
      <c r="G150" s="223"/>
      <c r="H150" s="21"/>
      <c r="I150" s="21"/>
      <c r="J150" s="21"/>
      <c r="K150" s="21"/>
      <c r="L150" s="21"/>
      <c r="M150" s="21"/>
      <c r="N150" s="25">
        <v>0</v>
      </c>
      <c r="O150" s="21"/>
      <c r="P150" s="21"/>
      <c r="Q150" s="21"/>
      <c r="R150" s="21"/>
      <c r="S150" s="21"/>
      <c r="T150" s="195"/>
      <c r="U150" s="223"/>
      <c r="V150" s="223"/>
      <c r="W150" s="223"/>
      <c r="X150" s="223"/>
      <c r="Y150" s="223"/>
      <c r="Z150" s="223"/>
      <c r="AA150" s="223"/>
      <c r="AB150" s="223"/>
      <c r="AC150" s="223"/>
      <c r="AD150" s="223"/>
      <c r="AE150" s="223"/>
      <c r="AF150" s="243"/>
      <c r="AG150" s="223"/>
      <c r="AH150" s="223"/>
      <c r="AI150" s="223"/>
      <c r="AJ150" s="223"/>
      <c r="AK150" s="223"/>
      <c r="AL150" s="223"/>
      <c r="AM150" s="248"/>
      <c r="AN150" s="248"/>
      <c r="AO150" s="248"/>
      <c r="AP150" s="223"/>
      <c r="AQ150" s="223"/>
      <c r="AR150" s="243"/>
      <c r="AS150" s="223"/>
      <c r="AT150" s="223"/>
      <c r="AU150" s="223"/>
      <c r="AV150" s="223"/>
      <c r="AW150" s="223"/>
      <c r="AX150" s="223"/>
      <c r="AY150" s="223">
        <v>100</v>
      </c>
    </row>
    <row r="151" ht="17.5" spans="1:51">
      <c r="A151" s="31">
        <f>A146</f>
        <v>608</v>
      </c>
      <c r="B151" s="40" t="s">
        <v>363</v>
      </c>
      <c r="C151" s="31"/>
      <c r="D151" s="41"/>
      <c r="E151" s="42"/>
      <c r="F151" s="42"/>
      <c r="G151" s="223"/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5">
        <v>0</v>
      </c>
      <c r="O151" s="21">
        <f>P151+Q151*2+R151*4+S151*8</f>
        <v>0</v>
      </c>
      <c r="P151" s="21">
        <v>0</v>
      </c>
      <c r="Q151" s="21">
        <v>0</v>
      </c>
      <c r="R151" s="21">
        <v>0</v>
      </c>
      <c r="S151" s="21">
        <v>0</v>
      </c>
      <c r="T151" s="234">
        <f>H151+I151*2+J151*4+K151*8+L151*16+M151*32+N151*64+P151*256+Q151*512+R151*1024+S151*2048</f>
        <v>0</v>
      </c>
      <c r="U151" s="223">
        <v>85</v>
      </c>
      <c r="V151" s="223">
        <v>4</v>
      </c>
      <c r="W151" s="223">
        <v>400</v>
      </c>
      <c r="X151" s="223">
        <v>25</v>
      </c>
      <c r="Y151" s="223">
        <v>1000</v>
      </c>
      <c r="Z151" s="223">
        <v>50</v>
      </c>
      <c r="AA151" s="223">
        <v>1850</v>
      </c>
      <c r="AB151" s="223">
        <v>75</v>
      </c>
      <c r="AC151" s="223">
        <v>3000</v>
      </c>
      <c r="AD151" s="223">
        <v>0</v>
      </c>
      <c r="AE151" s="223">
        <v>0</v>
      </c>
      <c r="AF151" s="243">
        <v>30000</v>
      </c>
      <c r="AG151" s="223">
        <v>110</v>
      </c>
      <c r="AH151" s="223">
        <v>125</v>
      </c>
      <c r="AI151" s="223">
        <v>120</v>
      </c>
      <c r="AJ151" s="223">
        <v>120</v>
      </c>
      <c r="AK151" s="223">
        <v>5050</v>
      </c>
      <c r="AL151" s="223">
        <v>115</v>
      </c>
      <c r="AM151" s="248">
        <v>60050</v>
      </c>
      <c r="AN151" s="248">
        <v>110</v>
      </c>
      <c r="AO151" s="248">
        <v>60100</v>
      </c>
      <c r="AP151" s="223">
        <v>0</v>
      </c>
      <c r="AQ151" s="223">
        <v>0</v>
      </c>
      <c r="AR151" s="243">
        <v>30000</v>
      </c>
      <c r="AS151" s="223">
        <v>50</v>
      </c>
      <c r="AT151" s="223">
        <v>120</v>
      </c>
      <c r="AU151" s="223">
        <v>86</v>
      </c>
      <c r="AV151" s="223">
        <v>85</v>
      </c>
      <c r="AW151" s="223">
        <v>114</v>
      </c>
      <c r="AX151" s="223">
        <v>115</v>
      </c>
      <c r="AY151" s="223">
        <v>100</v>
      </c>
    </row>
    <row r="152" s="2" customFormat="1" ht="17.5" spans="1:51">
      <c r="A152" s="34"/>
      <c r="B152" s="35"/>
      <c r="C152" s="34"/>
      <c r="D152" s="36"/>
      <c r="E152" s="37"/>
      <c r="F152" s="37"/>
      <c r="G152" s="222"/>
      <c r="H152" s="49">
        <v>0</v>
      </c>
      <c r="I152" s="49">
        <v>0</v>
      </c>
      <c r="J152" s="49">
        <v>0</v>
      </c>
      <c r="K152" s="49">
        <v>0</v>
      </c>
      <c r="L152" s="49">
        <v>0</v>
      </c>
      <c r="M152" s="49">
        <v>0</v>
      </c>
      <c r="N152" s="25">
        <v>0</v>
      </c>
      <c r="O152" s="49">
        <f>P152+Q152*2+R152*4+S152*8</f>
        <v>0</v>
      </c>
      <c r="P152" s="49">
        <v>0</v>
      </c>
      <c r="Q152" s="49">
        <v>0</v>
      </c>
      <c r="R152" s="49">
        <v>0</v>
      </c>
      <c r="S152" s="49">
        <v>0</v>
      </c>
      <c r="T152" s="148">
        <f>H152+I152*2+J152*4+K152*8+L152*16+M152*32+N152*64+P152*256+Q152*512+R152*1024+S152*2048</f>
        <v>0</v>
      </c>
      <c r="U152" s="222">
        <v>85</v>
      </c>
      <c r="V152" s="222">
        <v>4</v>
      </c>
      <c r="W152" s="222">
        <v>400</v>
      </c>
      <c r="X152" s="222">
        <v>25</v>
      </c>
      <c r="Y152" s="222">
        <v>1000</v>
      </c>
      <c r="Z152" s="222">
        <v>50</v>
      </c>
      <c r="AA152" s="222">
        <v>1850</v>
      </c>
      <c r="AB152" s="222">
        <v>75</v>
      </c>
      <c r="AC152" s="222">
        <v>3000</v>
      </c>
      <c r="AD152" s="222">
        <v>0</v>
      </c>
      <c r="AE152" s="222">
        <v>0</v>
      </c>
      <c r="AF152" s="243">
        <v>30000</v>
      </c>
      <c r="AG152" s="222">
        <v>110</v>
      </c>
      <c r="AH152" s="222">
        <v>125</v>
      </c>
      <c r="AI152" s="222">
        <v>120</v>
      </c>
      <c r="AJ152" s="222">
        <v>120</v>
      </c>
      <c r="AK152" s="222">
        <v>5050</v>
      </c>
      <c r="AL152" s="222">
        <v>115</v>
      </c>
      <c r="AM152" s="247">
        <v>60050</v>
      </c>
      <c r="AN152" s="247">
        <v>110</v>
      </c>
      <c r="AO152" s="247">
        <v>60100</v>
      </c>
      <c r="AP152" s="222">
        <v>0</v>
      </c>
      <c r="AQ152" s="222">
        <v>0</v>
      </c>
      <c r="AR152" s="243">
        <v>30000</v>
      </c>
      <c r="AS152" s="222">
        <v>50</v>
      </c>
      <c r="AT152" s="222">
        <v>120</v>
      </c>
      <c r="AU152" s="222">
        <v>86</v>
      </c>
      <c r="AV152" s="222">
        <v>85</v>
      </c>
      <c r="AW152" s="222">
        <v>114</v>
      </c>
      <c r="AX152" s="222">
        <v>115</v>
      </c>
      <c r="AY152" s="222">
        <v>100</v>
      </c>
    </row>
    <row r="153" ht="17.5" spans="1:51">
      <c r="A153" s="31">
        <f t="shared" ref="A153:A157" si="21">A151</f>
        <v>608</v>
      </c>
      <c r="B153" s="40" t="s">
        <v>364</v>
      </c>
      <c r="C153" s="31" t="s">
        <v>365</v>
      </c>
      <c r="D153" s="41" t="s">
        <v>109</v>
      </c>
      <c r="E153" s="42" t="s">
        <v>366</v>
      </c>
      <c r="F153" s="42" t="s">
        <v>365</v>
      </c>
      <c r="G153" s="223"/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5">
        <v>0</v>
      </c>
      <c r="O153" s="21">
        <f>P153+Q153*2+R153*4+S153*8</f>
        <v>0</v>
      </c>
      <c r="P153" s="21">
        <v>0</v>
      </c>
      <c r="Q153" s="21">
        <v>0</v>
      </c>
      <c r="R153" s="21">
        <v>0</v>
      </c>
      <c r="S153" s="21">
        <v>0</v>
      </c>
      <c r="T153" s="234">
        <f>H153+I153*2+J153*4+K153*8+L153*16+M153*32+N153*64+P153*256+Q153*512+R153*1024+S153*2048</f>
        <v>0</v>
      </c>
      <c r="U153" s="223">
        <v>85</v>
      </c>
      <c r="V153" s="223">
        <v>4</v>
      </c>
      <c r="W153" s="223">
        <v>400</v>
      </c>
      <c r="X153" s="223">
        <v>25</v>
      </c>
      <c r="Y153" s="223">
        <v>1000</v>
      </c>
      <c r="Z153" s="223">
        <v>50</v>
      </c>
      <c r="AA153" s="223">
        <v>1850</v>
      </c>
      <c r="AB153" s="223">
        <v>75</v>
      </c>
      <c r="AC153" s="223">
        <v>3000</v>
      </c>
      <c r="AD153" s="223">
        <v>0</v>
      </c>
      <c r="AE153" s="223">
        <v>0</v>
      </c>
      <c r="AF153" s="243">
        <v>30000</v>
      </c>
      <c r="AG153" s="223">
        <v>110</v>
      </c>
      <c r="AH153" s="223">
        <v>125</v>
      </c>
      <c r="AI153" s="223">
        <v>120</v>
      </c>
      <c r="AJ153" s="223">
        <v>120</v>
      </c>
      <c r="AK153" s="223">
        <v>5050</v>
      </c>
      <c r="AL153" s="223">
        <v>115</v>
      </c>
      <c r="AM153" s="248">
        <v>60050</v>
      </c>
      <c r="AN153" s="248">
        <v>110</v>
      </c>
      <c r="AO153" s="248">
        <v>60100</v>
      </c>
      <c r="AP153" s="223">
        <v>0</v>
      </c>
      <c r="AQ153" s="223">
        <v>0</v>
      </c>
      <c r="AR153" s="243">
        <v>30000</v>
      </c>
      <c r="AS153" s="223">
        <v>50</v>
      </c>
      <c r="AT153" s="223">
        <v>120</v>
      </c>
      <c r="AU153" s="223">
        <v>86</v>
      </c>
      <c r="AV153" s="223">
        <v>85</v>
      </c>
      <c r="AW153" s="223">
        <v>114</v>
      </c>
      <c r="AX153" s="223">
        <v>115</v>
      </c>
      <c r="AY153" s="223">
        <v>100</v>
      </c>
    </row>
    <row r="154" s="2" customFormat="1" ht="15.6" customHeight="1" spans="1:51">
      <c r="A154" s="34"/>
      <c r="B154" s="35"/>
      <c r="C154" s="34"/>
      <c r="D154" s="36"/>
      <c r="E154" s="37" t="s">
        <v>413</v>
      </c>
      <c r="F154" s="37" t="s">
        <v>368</v>
      </c>
      <c r="G154" s="222"/>
      <c r="H154" s="49" t="s">
        <v>181</v>
      </c>
      <c r="I154" s="49" t="s">
        <v>181</v>
      </c>
      <c r="J154" s="49" t="s">
        <v>181</v>
      </c>
      <c r="K154" s="49" t="s">
        <v>181</v>
      </c>
      <c r="L154" s="49" t="s">
        <v>181</v>
      </c>
      <c r="M154" s="49" t="s">
        <v>181</v>
      </c>
      <c r="N154" s="25">
        <v>0</v>
      </c>
      <c r="O154" s="49" t="s">
        <v>181</v>
      </c>
      <c r="P154" s="49" t="s">
        <v>181</v>
      </c>
      <c r="Q154" s="49" t="s">
        <v>181</v>
      </c>
      <c r="R154" s="49" t="s">
        <v>181</v>
      </c>
      <c r="S154" s="49" t="s">
        <v>181</v>
      </c>
      <c r="T154" s="49"/>
      <c r="U154" s="232" t="s">
        <v>181</v>
      </c>
      <c r="V154" s="233" t="s">
        <v>181</v>
      </c>
      <c r="W154" s="232" t="s">
        <v>181</v>
      </c>
      <c r="X154" s="232" t="s">
        <v>181</v>
      </c>
      <c r="Y154" s="232" t="s">
        <v>181</v>
      </c>
      <c r="Z154" s="233" t="s">
        <v>181</v>
      </c>
      <c r="AA154" s="222" t="s">
        <v>181</v>
      </c>
      <c r="AB154" s="222" t="s">
        <v>181</v>
      </c>
      <c r="AC154" s="222" t="s">
        <v>181</v>
      </c>
      <c r="AD154" s="222" t="s">
        <v>181</v>
      </c>
      <c r="AE154" s="222" t="s">
        <v>181</v>
      </c>
      <c r="AF154" s="243" t="s">
        <v>181</v>
      </c>
      <c r="AG154" s="222" t="s">
        <v>181</v>
      </c>
      <c r="AH154" s="222" t="s">
        <v>181</v>
      </c>
      <c r="AI154" s="222" t="s">
        <v>181</v>
      </c>
      <c r="AJ154" s="222" t="s">
        <v>181</v>
      </c>
      <c r="AK154" s="222" t="s">
        <v>181</v>
      </c>
      <c r="AL154" s="222" t="s">
        <v>181</v>
      </c>
      <c r="AM154" s="247" t="s">
        <v>181</v>
      </c>
      <c r="AN154" s="247" t="s">
        <v>181</v>
      </c>
      <c r="AO154" s="247" t="s">
        <v>181</v>
      </c>
      <c r="AP154" s="222" t="s">
        <v>181</v>
      </c>
      <c r="AQ154" s="222" t="s">
        <v>181</v>
      </c>
      <c r="AR154" s="243" t="s">
        <v>181</v>
      </c>
      <c r="AS154" s="222" t="s">
        <v>181</v>
      </c>
      <c r="AT154" s="222" t="s">
        <v>181</v>
      </c>
      <c r="AU154" s="222" t="s">
        <v>181</v>
      </c>
      <c r="AV154" s="222" t="s">
        <v>181</v>
      </c>
      <c r="AW154" s="222" t="s">
        <v>181</v>
      </c>
      <c r="AX154" s="222" t="s">
        <v>181</v>
      </c>
      <c r="AY154" s="222">
        <v>100</v>
      </c>
    </row>
    <row r="155" ht="17.5" spans="1:51">
      <c r="A155" s="31">
        <f t="shared" si="21"/>
        <v>608</v>
      </c>
      <c r="B155" s="113" t="s">
        <v>369</v>
      </c>
      <c r="C155" s="31" t="s">
        <v>370</v>
      </c>
      <c r="D155" s="41" t="s">
        <v>109</v>
      </c>
      <c r="E155" s="42" t="s">
        <v>371</v>
      </c>
      <c r="F155" s="42" t="s">
        <v>370</v>
      </c>
      <c r="G155" s="223"/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25">
        <v>0</v>
      </c>
      <c r="O155" s="9">
        <f t="shared" ref="O155" si="22">P155+Q155*2+R155*4+S155*8</f>
        <v>0</v>
      </c>
      <c r="P155" s="9">
        <v>0</v>
      </c>
      <c r="Q155" s="9">
        <v>0</v>
      </c>
      <c r="R155" s="9">
        <v>0</v>
      </c>
      <c r="S155" s="9">
        <v>0</v>
      </c>
      <c r="T155" s="234">
        <f>H155+I155*2+J155*4+K155*8+L155*16+M155*32+N155*64+P155*256+Q155*512+R155*1024+S155*2048</f>
        <v>0</v>
      </c>
      <c r="U155" s="223">
        <v>85</v>
      </c>
      <c r="V155" s="223">
        <v>4</v>
      </c>
      <c r="W155" s="223">
        <v>400</v>
      </c>
      <c r="X155" s="223">
        <v>25</v>
      </c>
      <c r="Y155" s="223">
        <v>1000</v>
      </c>
      <c r="Z155" s="223">
        <v>50</v>
      </c>
      <c r="AA155" s="223">
        <v>1850</v>
      </c>
      <c r="AB155" s="223">
        <v>75</v>
      </c>
      <c r="AC155" s="223">
        <v>3000</v>
      </c>
      <c r="AD155" s="223">
        <v>0</v>
      </c>
      <c r="AE155" s="223">
        <v>0</v>
      </c>
      <c r="AF155" s="243">
        <v>30000</v>
      </c>
      <c r="AG155" s="223">
        <v>110</v>
      </c>
      <c r="AH155" s="223">
        <v>125</v>
      </c>
      <c r="AI155" s="223">
        <v>120</v>
      </c>
      <c r="AJ155" s="223">
        <v>120</v>
      </c>
      <c r="AK155" s="223">
        <v>5050</v>
      </c>
      <c r="AL155" s="223">
        <v>115</v>
      </c>
      <c r="AM155" s="248">
        <v>60050</v>
      </c>
      <c r="AN155" s="248">
        <v>110</v>
      </c>
      <c r="AO155" s="248">
        <v>60100</v>
      </c>
      <c r="AP155" s="223">
        <v>0</v>
      </c>
      <c r="AQ155" s="223">
        <v>0</v>
      </c>
      <c r="AR155" s="243">
        <v>30000</v>
      </c>
      <c r="AS155" s="223">
        <v>50</v>
      </c>
      <c r="AT155" s="223">
        <v>120</v>
      </c>
      <c r="AU155" s="223">
        <v>86</v>
      </c>
      <c r="AV155" s="223">
        <v>85</v>
      </c>
      <c r="AW155" s="223">
        <v>114</v>
      </c>
      <c r="AX155" s="223">
        <v>115</v>
      </c>
      <c r="AY155" s="223">
        <v>100</v>
      </c>
    </row>
    <row r="156" s="3" customFormat="1" ht="17.5" spans="1:51">
      <c r="A156" s="117"/>
      <c r="B156" s="35"/>
      <c r="C156" s="37"/>
      <c r="D156" s="36"/>
      <c r="E156" s="37"/>
      <c r="F156" s="37"/>
      <c r="G156" s="222"/>
      <c r="H156" s="49"/>
      <c r="I156" s="49"/>
      <c r="J156" s="49"/>
      <c r="K156" s="49"/>
      <c r="L156" s="49"/>
      <c r="M156" s="49"/>
      <c r="N156" s="25">
        <v>0</v>
      </c>
      <c r="O156" s="49"/>
      <c r="P156" s="49"/>
      <c r="Q156" s="49"/>
      <c r="R156" s="49"/>
      <c r="S156" s="49"/>
      <c r="T156" s="148"/>
      <c r="U156" s="222"/>
      <c r="V156" s="222"/>
      <c r="W156" s="222"/>
      <c r="X156" s="222"/>
      <c r="Y156" s="222"/>
      <c r="Z156" s="222"/>
      <c r="AA156" s="222"/>
      <c r="AB156" s="222"/>
      <c r="AC156" s="222"/>
      <c r="AD156" s="222"/>
      <c r="AE156" s="222"/>
      <c r="AF156" s="243"/>
      <c r="AG156" s="222"/>
      <c r="AH156" s="222"/>
      <c r="AI156" s="222"/>
      <c r="AJ156" s="222"/>
      <c r="AK156" s="222"/>
      <c r="AL156" s="222"/>
      <c r="AM156" s="247"/>
      <c r="AN156" s="247"/>
      <c r="AO156" s="247"/>
      <c r="AP156" s="222"/>
      <c r="AQ156" s="222"/>
      <c r="AR156" s="243"/>
      <c r="AS156" s="222"/>
      <c r="AT156" s="222"/>
      <c r="AU156" s="222"/>
      <c r="AV156" s="222"/>
      <c r="AW156" s="222"/>
      <c r="AX156" s="222"/>
      <c r="AY156" s="222">
        <v>100</v>
      </c>
    </row>
    <row r="157" customFormat="1" ht="17.5" spans="1:51">
      <c r="A157" s="118">
        <f t="shared" si="21"/>
        <v>608</v>
      </c>
      <c r="B157" s="113"/>
      <c r="C157" s="9" t="s">
        <v>370</v>
      </c>
      <c r="D157" s="114" t="s">
        <v>120</v>
      </c>
      <c r="E157" s="115" t="s">
        <v>372</v>
      </c>
      <c r="F157" s="115" t="s">
        <v>373</v>
      </c>
      <c r="G157" s="223"/>
      <c r="H157" s="9"/>
      <c r="I157" s="9"/>
      <c r="J157" s="9"/>
      <c r="K157" s="9"/>
      <c r="L157" s="9"/>
      <c r="M157" s="9"/>
      <c r="N157" s="25">
        <v>0</v>
      </c>
      <c r="O157" s="9"/>
      <c r="P157" s="9"/>
      <c r="Q157" s="9"/>
      <c r="R157" s="9"/>
      <c r="S157" s="9"/>
      <c r="T157" s="195"/>
      <c r="U157" s="223"/>
      <c r="V157" s="223"/>
      <c r="W157" s="223"/>
      <c r="X157" s="223"/>
      <c r="Y157" s="223"/>
      <c r="Z157" s="223"/>
      <c r="AA157" s="223"/>
      <c r="AB157" s="223"/>
      <c r="AC157" s="223"/>
      <c r="AD157" s="223"/>
      <c r="AE157" s="223"/>
      <c r="AF157" s="243"/>
      <c r="AG157" s="223"/>
      <c r="AH157" s="223"/>
      <c r="AI157" s="223"/>
      <c r="AJ157" s="223"/>
      <c r="AK157" s="223"/>
      <c r="AL157" s="223"/>
      <c r="AM157" s="248"/>
      <c r="AN157" s="248"/>
      <c r="AO157" s="248"/>
      <c r="AP157" s="223"/>
      <c r="AQ157" s="223"/>
      <c r="AR157" s="243"/>
      <c r="AS157" s="223"/>
      <c r="AT157" s="223"/>
      <c r="AU157" s="223"/>
      <c r="AV157" s="223"/>
      <c r="AW157" s="223"/>
      <c r="AX157" s="223"/>
      <c r="AY157" s="223">
        <v>100</v>
      </c>
    </row>
    <row r="158" s="3" customFormat="1" ht="17.5" spans="1:51">
      <c r="A158" s="117"/>
      <c r="B158" s="35"/>
      <c r="C158" s="37"/>
      <c r="D158" s="36"/>
      <c r="E158" s="37"/>
      <c r="F158" s="37"/>
      <c r="G158" s="222"/>
      <c r="H158" s="49"/>
      <c r="I158" s="49"/>
      <c r="J158" s="49"/>
      <c r="K158" s="49"/>
      <c r="L158" s="49"/>
      <c r="M158" s="49"/>
      <c r="N158" s="25">
        <v>0</v>
      </c>
      <c r="O158" s="49"/>
      <c r="P158" s="49"/>
      <c r="Q158" s="49"/>
      <c r="R158" s="49"/>
      <c r="S158" s="49"/>
      <c r="T158" s="148"/>
      <c r="U158" s="222"/>
      <c r="V158" s="222"/>
      <c r="W158" s="222"/>
      <c r="X158" s="222"/>
      <c r="Y158" s="222"/>
      <c r="Z158" s="222"/>
      <c r="AA158" s="222"/>
      <c r="AB158" s="222"/>
      <c r="AC158" s="222"/>
      <c r="AD158" s="222"/>
      <c r="AE158" s="222"/>
      <c r="AF158" s="243"/>
      <c r="AG158" s="222"/>
      <c r="AH158" s="222"/>
      <c r="AI158" s="222"/>
      <c r="AJ158" s="222"/>
      <c r="AK158" s="222"/>
      <c r="AL158" s="222"/>
      <c r="AM158" s="247"/>
      <c r="AN158" s="247"/>
      <c r="AO158" s="247"/>
      <c r="AP158" s="222"/>
      <c r="AQ158" s="222"/>
      <c r="AR158" s="243"/>
      <c r="AS158" s="222"/>
      <c r="AT158" s="222"/>
      <c r="AU158" s="222"/>
      <c r="AV158" s="222"/>
      <c r="AW158" s="222"/>
      <c r="AX158" s="222"/>
      <c r="AY158" s="222">
        <v>100</v>
      </c>
    </row>
    <row r="159" customFormat="1" ht="17.5" spans="1:51">
      <c r="A159" s="118">
        <f>A157</f>
        <v>608</v>
      </c>
      <c r="B159" s="113"/>
      <c r="C159" s="9" t="s">
        <v>370</v>
      </c>
      <c r="D159" s="114" t="s">
        <v>126</v>
      </c>
      <c r="E159" s="115" t="s">
        <v>374</v>
      </c>
      <c r="F159" s="115" t="s">
        <v>375</v>
      </c>
      <c r="G159" s="223"/>
      <c r="H159" s="9"/>
      <c r="I159" s="9"/>
      <c r="J159" s="9"/>
      <c r="K159" s="9"/>
      <c r="L159" s="9"/>
      <c r="M159" s="9"/>
      <c r="N159" s="25">
        <v>0</v>
      </c>
      <c r="O159" s="9"/>
      <c r="P159" s="9"/>
      <c r="Q159" s="9"/>
      <c r="R159" s="9"/>
      <c r="S159" s="9"/>
      <c r="T159" s="195"/>
      <c r="U159" s="223"/>
      <c r="V159" s="223"/>
      <c r="W159" s="223"/>
      <c r="X159" s="223"/>
      <c r="Y159" s="223"/>
      <c r="Z159" s="223"/>
      <c r="AA159" s="223"/>
      <c r="AB159" s="223"/>
      <c r="AC159" s="223"/>
      <c r="AD159" s="223"/>
      <c r="AE159" s="223"/>
      <c r="AF159" s="243"/>
      <c r="AG159" s="223"/>
      <c r="AH159" s="223"/>
      <c r="AI159" s="223"/>
      <c r="AJ159" s="223"/>
      <c r="AK159" s="223"/>
      <c r="AL159" s="223"/>
      <c r="AM159" s="248"/>
      <c r="AN159" s="248"/>
      <c r="AO159" s="248"/>
      <c r="AP159" s="223"/>
      <c r="AQ159" s="223"/>
      <c r="AR159" s="243"/>
      <c r="AS159" s="223"/>
      <c r="AT159" s="223"/>
      <c r="AU159" s="223"/>
      <c r="AV159" s="223"/>
      <c r="AW159" s="223"/>
      <c r="AX159" s="223"/>
      <c r="AY159" s="223">
        <v>100</v>
      </c>
    </row>
    <row r="160" s="3" customFormat="1" ht="22.05" customHeight="1" spans="1:51">
      <c r="A160" s="117"/>
      <c r="B160" s="35"/>
      <c r="C160" s="37"/>
      <c r="D160" s="36"/>
      <c r="E160" s="37" t="s">
        <v>376</v>
      </c>
      <c r="F160" s="37" t="s">
        <v>703</v>
      </c>
      <c r="G160" s="222"/>
      <c r="H160" s="264">
        <v>1</v>
      </c>
      <c r="I160" s="264">
        <v>1</v>
      </c>
      <c r="J160" s="264">
        <v>0</v>
      </c>
      <c r="K160" s="264">
        <v>0</v>
      </c>
      <c r="L160" s="264">
        <v>0</v>
      </c>
      <c r="M160" s="264">
        <v>0</v>
      </c>
      <c r="N160" s="193">
        <v>0</v>
      </c>
      <c r="O160" s="264">
        <v>0</v>
      </c>
      <c r="P160" s="264">
        <v>0</v>
      </c>
      <c r="Q160" s="264">
        <v>0</v>
      </c>
      <c r="R160" s="264">
        <v>0</v>
      </c>
      <c r="S160" s="264">
        <v>0</v>
      </c>
      <c r="T160" s="49"/>
      <c r="U160" s="49">
        <v>90</v>
      </c>
      <c r="V160" s="49">
        <v>15</v>
      </c>
      <c r="W160" s="49">
        <v>400</v>
      </c>
      <c r="X160" s="49">
        <v>25</v>
      </c>
      <c r="Y160" s="49">
        <v>740</v>
      </c>
      <c r="Z160" s="49">
        <v>50</v>
      </c>
      <c r="AA160" s="49">
        <v>1700</v>
      </c>
      <c r="AB160" s="49">
        <v>90</v>
      </c>
      <c r="AC160" s="49">
        <v>11100</v>
      </c>
      <c r="AD160" s="49">
        <v>1</v>
      </c>
      <c r="AE160" s="49">
        <v>0</v>
      </c>
      <c r="AF160" s="269">
        <v>30000</v>
      </c>
      <c r="AG160" s="49">
        <v>111</v>
      </c>
      <c r="AH160" s="270" t="s">
        <v>1412</v>
      </c>
      <c r="AI160" s="49">
        <v>20</v>
      </c>
      <c r="AJ160" s="270" t="s">
        <v>1413</v>
      </c>
      <c r="AK160" s="270" t="s">
        <v>1414</v>
      </c>
      <c r="AL160" s="270" t="s">
        <v>1415</v>
      </c>
      <c r="AM160" s="270" t="s">
        <v>1416</v>
      </c>
      <c r="AN160" s="270">
        <v>115</v>
      </c>
      <c r="AO160" s="49">
        <v>2100</v>
      </c>
      <c r="AP160" s="49">
        <v>0</v>
      </c>
      <c r="AQ160" s="49">
        <v>0</v>
      </c>
      <c r="AR160" s="269">
        <v>30000</v>
      </c>
      <c r="AS160" s="49">
        <v>50</v>
      </c>
      <c r="AT160" s="49">
        <v>120</v>
      </c>
      <c r="AU160" s="49">
        <v>91</v>
      </c>
      <c r="AV160" s="49">
        <v>100</v>
      </c>
      <c r="AW160" s="49">
        <v>110</v>
      </c>
      <c r="AX160" s="49">
        <v>111</v>
      </c>
      <c r="AY160" s="222">
        <v>100</v>
      </c>
    </row>
    <row r="161" s="16" customFormat="1" ht="33" customHeight="1" spans="1:54">
      <c r="A161" s="118">
        <f>A159</f>
        <v>608</v>
      </c>
      <c r="B161" s="40" t="s">
        <v>369</v>
      </c>
      <c r="C161" s="42" t="s">
        <v>370</v>
      </c>
      <c r="D161" s="114" t="s">
        <v>129</v>
      </c>
      <c r="E161" s="69" t="s">
        <v>376</v>
      </c>
      <c r="F161" s="42" t="s">
        <v>382</v>
      </c>
      <c r="G161" s="69"/>
      <c r="H161" s="265">
        <v>1</v>
      </c>
      <c r="I161" s="265">
        <v>1</v>
      </c>
      <c r="J161" s="265">
        <v>0</v>
      </c>
      <c r="K161" s="265">
        <v>0</v>
      </c>
      <c r="L161" s="265">
        <v>0</v>
      </c>
      <c r="M161" s="265">
        <v>0</v>
      </c>
      <c r="N161" s="193">
        <v>0</v>
      </c>
      <c r="O161" s="265">
        <v>0</v>
      </c>
      <c r="P161" s="265">
        <v>0</v>
      </c>
      <c r="Q161" s="265">
        <v>0</v>
      </c>
      <c r="R161" s="265">
        <v>0</v>
      </c>
      <c r="S161" s="265">
        <v>0</v>
      </c>
      <c r="T161" s="234">
        <f>H161+I161*2+J161*4+K161*8+L161*16+M161*32+N161*64+P161*256+Q161*512+R161*1024+S161*2048</f>
        <v>3</v>
      </c>
      <c r="U161" s="21">
        <v>90</v>
      </c>
      <c r="V161" s="21">
        <v>15</v>
      </c>
      <c r="W161" s="21">
        <v>400</v>
      </c>
      <c r="X161" s="21">
        <v>25</v>
      </c>
      <c r="Y161" s="21">
        <v>740</v>
      </c>
      <c r="Z161" s="21">
        <v>50</v>
      </c>
      <c r="AA161" s="21">
        <v>1700</v>
      </c>
      <c r="AB161" s="21">
        <v>90</v>
      </c>
      <c r="AC161" s="21">
        <v>11100</v>
      </c>
      <c r="AD161" s="21">
        <v>1</v>
      </c>
      <c r="AE161" s="21">
        <v>0</v>
      </c>
      <c r="AF161" s="269">
        <v>30000</v>
      </c>
      <c r="AG161" s="21">
        <v>111</v>
      </c>
      <c r="AH161" s="69">
        <v>132</v>
      </c>
      <c r="AI161" s="21">
        <v>20</v>
      </c>
      <c r="AJ161" s="69">
        <v>130</v>
      </c>
      <c r="AK161" s="69">
        <v>240</v>
      </c>
      <c r="AL161" s="69">
        <v>115</v>
      </c>
      <c r="AM161" s="69">
        <v>2100</v>
      </c>
      <c r="AN161" s="69">
        <v>115</v>
      </c>
      <c r="AO161" s="21">
        <v>2100</v>
      </c>
      <c r="AP161" s="21">
        <v>0</v>
      </c>
      <c r="AQ161" s="21">
        <v>0</v>
      </c>
      <c r="AR161" s="269">
        <v>30000</v>
      </c>
      <c r="AS161" s="21">
        <v>50</v>
      </c>
      <c r="AT161" s="21">
        <v>120</v>
      </c>
      <c r="AU161" s="21">
        <v>91</v>
      </c>
      <c r="AV161" s="21">
        <v>100</v>
      </c>
      <c r="AW161" s="21">
        <v>110</v>
      </c>
      <c r="AX161" s="21">
        <v>111</v>
      </c>
      <c r="AY161" s="21">
        <v>100</v>
      </c>
      <c r="AZ161" s="171"/>
      <c r="BA161" s="198"/>
      <c r="BB161" s="198"/>
    </row>
    <row r="162" s="2" customFormat="1" ht="15.6" customHeight="1" spans="1:51">
      <c r="A162" s="34"/>
      <c r="B162" s="35"/>
      <c r="C162" s="34"/>
      <c r="D162" s="36"/>
      <c r="E162" s="37" t="s">
        <v>383</v>
      </c>
      <c r="F162" s="37" t="s">
        <v>384</v>
      </c>
      <c r="G162" s="222"/>
      <c r="H162" s="49">
        <v>0</v>
      </c>
      <c r="I162" s="49">
        <v>1</v>
      </c>
      <c r="J162" s="49"/>
      <c r="K162" s="49"/>
      <c r="L162" s="49"/>
      <c r="M162" s="49"/>
      <c r="N162" s="25">
        <v>0</v>
      </c>
      <c r="O162" s="49"/>
      <c r="P162" s="49"/>
      <c r="Q162" s="49"/>
      <c r="R162" s="49"/>
      <c r="S162" s="49"/>
      <c r="T162" s="148">
        <f>H162+I162*2+J162*4+K162*8+L162*16+M162*32+N162*64+P162*256+Q162*512+R162*1024+S162*2048</f>
        <v>2</v>
      </c>
      <c r="U162" s="232" t="s">
        <v>181</v>
      </c>
      <c r="V162" s="233">
        <v>0</v>
      </c>
      <c r="W162" s="232" t="s">
        <v>1417</v>
      </c>
      <c r="X162" s="232">
        <v>20</v>
      </c>
      <c r="Y162" s="232" t="s">
        <v>1418</v>
      </c>
      <c r="Z162" s="233">
        <v>50</v>
      </c>
      <c r="AA162" s="222" t="s">
        <v>1419</v>
      </c>
      <c r="AB162" s="222">
        <v>90</v>
      </c>
      <c r="AC162" s="222" t="s">
        <v>1420</v>
      </c>
      <c r="AD162" s="222" t="s">
        <v>181</v>
      </c>
      <c r="AE162" s="222" t="s">
        <v>181</v>
      </c>
      <c r="AF162" s="243" t="s">
        <v>181</v>
      </c>
      <c r="AG162" s="222" t="s">
        <v>181</v>
      </c>
      <c r="AH162" s="222" t="s">
        <v>181</v>
      </c>
      <c r="AI162" s="222" t="s">
        <v>181</v>
      </c>
      <c r="AJ162" s="222" t="s">
        <v>181</v>
      </c>
      <c r="AK162" s="222" t="s">
        <v>181</v>
      </c>
      <c r="AL162" s="222" t="s">
        <v>181</v>
      </c>
      <c r="AM162" s="247" t="s">
        <v>181</v>
      </c>
      <c r="AN162" s="247" t="s">
        <v>181</v>
      </c>
      <c r="AO162" s="247" t="s">
        <v>181</v>
      </c>
      <c r="AP162" s="222" t="s">
        <v>181</v>
      </c>
      <c r="AQ162" s="222" t="s">
        <v>181</v>
      </c>
      <c r="AR162" s="243" t="s">
        <v>181</v>
      </c>
      <c r="AS162" s="222" t="s">
        <v>181</v>
      </c>
      <c r="AT162" s="222" t="s">
        <v>181</v>
      </c>
      <c r="AU162" s="222" t="s">
        <v>181</v>
      </c>
      <c r="AV162" s="222" t="s">
        <v>181</v>
      </c>
      <c r="AW162" s="222" t="s">
        <v>181</v>
      </c>
      <c r="AX162" s="222" t="s">
        <v>181</v>
      </c>
      <c r="AY162" s="222">
        <v>100</v>
      </c>
    </row>
    <row r="163" ht="17.5" spans="1:51">
      <c r="A163" s="31">
        <f>A155</f>
        <v>608</v>
      </c>
      <c r="B163" s="113" t="s">
        <v>385</v>
      </c>
      <c r="C163" s="31" t="s">
        <v>384</v>
      </c>
      <c r="D163" s="41" t="s">
        <v>109</v>
      </c>
      <c r="E163" s="42" t="s">
        <v>383</v>
      </c>
      <c r="F163" s="42" t="s">
        <v>384</v>
      </c>
      <c r="G163" s="223"/>
      <c r="H163" s="21">
        <v>0</v>
      </c>
      <c r="I163" s="21">
        <v>1</v>
      </c>
      <c r="J163" s="21">
        <v>0</v>
      </c>
      <c r="K163" s="21">
        <v>0</v>
      </c>
      <c r="L163" s="21">
        <v>0</v>
      </c>
      <c r="M163" s="21">
        <v>0</v>
      </c>
      <c r="N163" s="25">
        <v>0</v>
      </c>
      <c r="O163" s="21">
        <f>P163+Q163*2+R163*4+S163*8</f>
        <v>0</v>
      </c>
      <c r="P163" s="21">
        <v>0</v>
      </c>
      <c r="Q163" s="21">
        <v>0</v>
      </c>
      <c r="R163" s="21">
        <v>0</v>
      </c>
      <c r="S163" s="21">
        <v>0</v>
      </c>
      <c r="T163" s="234">
        <f>H163+I163*2+J163*4+K163*8+L163*16+M163*32+N163*64+P163*256+Q163*512+R163*1024+S163*2048</f>
        <v>2</v>
      </c>
      <c r="U163" s="223">
        <v>85</v>
      </c>
      <c r="V163" s="223">
        <v>4</v>
      </c>
      <c r="W163" s="223">
        <v>400</v>
      </c>
      <c r="X163" s="223">
        <v>25</v>
      </c>
      <c r="Y163" s="223">
        <v>1000</v>
      </c>
      <c r="Z163" s="223">
        <v>50</v>
      </c>
      <c r="AA163" s="223">
        <v>1850</v>
      </c>
      <c r="AB163" s="223">
        <v>75</v>
      </c>
      <c r="AC163" s="223">
        <v>3000</v>
      </c>
      <c r="AD163" s="223">
        <v>0</v>
      </c>
      <c r="AE163" s="223">
        <v>0</v>
      </c>
      <c r="AF163" s="243">
        <v>30000</v>
      </c>
      <c r="AG163" s="223">
        <v>110</v>
      </c>
      <c r="AH163" s="223">
        <v>125</v>
      </c>
      <c r="AI163" s="223">
        <v>120</v>
      </c>
      <c r="AJ163" s="223">
        <v>120</v>
      </c>
      <c r="AK163" s="223">
        <v>5050</v>
      </c>
      <c r="AL163" s="223">
        <v>115</v>
      </c>
      <c r="AM163" s="248">
        <v>60050</v>
      </c>
      <c r="AN163" s="248">
        <v>110</v>
      </c>
      <c r="AO163" s="248">
        <v>60100</v>
      </c>
      <c r="AP163" s="223">
        <v>0</v>
      </c>
      <c r="AQ163" s="223">
        <v>0</v>
      </c>
      <c r="AR163" s="243">
        <v>30000</v>
      </c>
      <c r="AS163" s="223">
        <v>50</v>
      </c>
      <c r="AT163" s="223">
        <v>120</v>
      </c>
      <c r="AU163" s="223">
        <v>86</v>
      </c>
      <c r="AV163" s="223">
        <v>85</v>
      </c>
      <c r="AW163" s="223">
        <v>114</v>
      </c>
      <c r="AX163" s="223">
        <v>115</v>
      </c>
      <c r="AY163" s="223">
        <v>100</v>
      </c>
    </row>
    <row r="164" s="3" customFormat="1" ht="17.5" spans="1:51">
      <c r="A164" s="117"/>
      <c r="B164" s="35"/>
      <c r="C164" s="49"/>
      <c r="D164" s="36"/>
      <c r="E164" s="37"/>
      <c r="F164" s="37"/>
      <c r="G164" s="222"/>
      <c r="H164" s="49"/>
      <c r="I164" s="49"/>
      <c r="J164" s="49"/>
      <c r="K164" s="49"/>
      <c r="L164" s="49"/>
      <c r="M164" s="49"/>
      <c r="N164" s="25">
        <v>0</v>
      </c>
      <c r="O164" s="49"/>
      <c r="P164" s="49"/>
      <c r="Q164" s="49"/>
      <c r="R164" s="49"/>
      <c r="S164" s="49"/>
      <c r="T164" s="148"/>
      <c r="U164" s="222"/>
      <c r="V164" s="222"/>
      <c r="W164" s="222"/>
      <c r="X164" s="222"/>
      <c r="Y164" s="222"/>
      <c r="Z164" s="222"/>
      <c r="AA164" s="222"/>
      <c r="AB164" s="222"/>
      <c r="AC164" s="222"/>
      <c r="AD164" s="222"/>
      <c r="AE164" s="222"/>
      <c r="AF164" s="243"/>
      <c r="AG164" s="222"/>
      <c r="AH164" s="222"/>
      <c r="AI164" s="222"/>
      <c r="AJ164" s="222"/>
      <c r="AK164" s="222"/>
      <c r="AL164" s="222"/>
      <c r="AM164" s="247"/>
      <c r="AN164" s="247"/>
      <c r="AO164" s="247"/>
      <c r="AP164" s="222"/>
      <c r="AQ164" s="222"/>
      <c r="AR164" s="243"/>
      <c r="AS164" s="222"/>
      <c r="AT164" s="222"/>
      <c r="AU164" s="222"/>
      <c r="AV164" s="222"/>
      <c r="AW164" s="222"/>
      <c r="AX164" s="222"/>
      <c r="AY164" s="222">
        <v>100</v>
      </c>
    </row>
    <row r="165" customFormat="1" ht="17.5" spans="1:51">
      <c r="A165" s="118">
        <f>A157</f>
        <v>608</v>
      </c>
      <c r="B165" s="113"/>
      <c r="C165" s="9" t="s">
        <v>384</v>
      </c>
      <c r="D165" s="114" t="s">
        <v>120</v>
      </c>
      <c r="E165" s="115" t="s">
        <v>386</v>
      </c>
      <c r="F165" s="115" t="s">
        <v>387</v>
      </c>
      <c r="G165" s="223"/>
      <c r="H165" s="21"/>
      <c r="I165" s="21"/>
      <c r="J165" s="21"/>
      <c r="K165" s="21"/>
      <c r="L165" s="21"/>
      <c r="M165" s="21"/>
      <c r="N165" s="25">
        <v>0</v>
      </c>
      <c r="O165" s="21"/>
      <c r="P165" s="21"/>
      <c r="Q165" s="21"/>
      <c r="R165" s="21"/>
      <c r="S165" s="21"/>
      <c r="T165" s="195"/>
      <c r="U165" s="223"/>
      <c r="V165" s="223"/>
      <c r="W165" s="223"/>
      <c r="X165" s="223"/>
      <c r="Y165" s="223"/>
      <c r="Z165" s="223"/>
      <c r="AA165" s="223"/>
      <c r="AB165" s="223"/>
      <c r="AC165" s="223"/>
      <c r="AD165" s="223"/>
      <c r="AE165" s="223"/>
      <c r="AF165" s="243"/>
      <c r="AG165" s="223"/>
      <c r="AH165" s="223"/>
      <c r="AI165" s="223"/>
      <c r="AJ165" s="223"/>
      <c r="AK165" s="223"/>
      <c r="AL165" s="223"/>
      <c r="AM165" s="248"/>
      <c r="AN165" s="248"/>
      <c r="AO165" s="248"/>
      <c r="AP165" s="223"/>
      <c r="AQ165" s="223"/>
      <c r="AR165" s="243"/>
      <c r="AS165" s="223"/>
      <c r="AT165" s="223"/>
      <c r="AU165" s="223"/>
      <c r="AV165" s="223"/>
      <c r="AW165" s="223"/>
      <c r="AX165" s="223"/>
      <c r="AY165" s="223">
        <v>100</v>
      </c>
    </row>
    <row r="166" s="3" customFormat="1" ht="17.5" spans="1:51">
      <c r="A166" s="117"/>
      <c r="B166" s="35"/>
      <c r="C166" s="49"/>
      <c r="D166" s="36"/>
      <c r="E166" s="37"/>
      <c r="F166" s="37"/>
      <c r="G166" s="222"/>
      <c r="H166" s="49">
        <v>0</v>
      </c>
      <c r="I166" s="49">
        <v>0</v>
      </c>
      <c r="J166" s="49">
        <v>0</v>
      </c>
      <c r="K166" s="49"/>
      <c r="L166" s="49"/>
      <c r="M166" s="49"/>
      <c r="N166" s="25">
        <v>0</v>
      </c>
      <c r="O166" s="49"/>
      <c r="P166" s="49"/>
      <c r="Q166" s="49"/>
      <c r="R166" s="49"/>
      <c r="S166" s="49"/>
      <c r="T166" s="148">
        <v>0</v>
      </c>
      <c r="U166" s="222" t="s">
        <v>181</v>
      </c>
      <c r="V166" s="222" t="s">
        <v>181</v>
      </c>
      <c r="W166" s="222" t="s">
        <v>181</v>
      </c>
      <c r="X166" s="222" t="s">
        <v>181</v>
      </c>
      <c r="Y166" s="222" t="s">
        <v>181</v>
      </c>
      <c r="Z166" s="222" t="s">
        <v>181</v>
      </c>
      <c r="AA166" s="222" t="s">
        <v>181</v>
      </c>
      <c r="AB166" s="222" t="s">
        <v>181</v>
      </c>
      <c r="AC166" s="222" t="s">
        <v>181</v>
      </c>
      <c r="AD166" s="222" t="s">
        <v>181</v>
      </c>
      <c r="AE166" s="222" t="s">
        <v>181</v>
      </c>
      <c r="AF166" s="222" t="s">
        <v>181</v>
      </c>
      <c r="AG166" s="222" t="s">
        <v>181</v>
      </c>
      <c r="AH166" s="222" t="s">
        <v>181</v>
      </c>
      <c r="AI166" s="222" t="s">
        <v>181</v>
      </c>
      <c r="AJ166" s="222" t="s">
        <v>181</v>
      </c>
      <c r="AK166" s="222" t="s">
        <v>181</v>
      </c>
      <c r="AL166" s="222" t="s">
        <v>181</v>
      </c>
      <c r="AM166" s="247" t="s">
        <v>181</v>
      </c>
      <c r="AN166" s="247" t="s">
        <v>181</v>
      </c>
      <c r="AO166" s="247" t="s">
        <v>181</v>
      </c>
      <c r="AP166" s="222" t="s">
        <v>181</v>
      </c>
      <c r="AQ166" s="222" t="s">
        <v>181</v>
      </c>
      <c r="AR166" s="222" t="s">
        <v>181</v>
      </c>
      <c r="AS166" s="222" t="s">
        <v>181</v>
      </c>
      <c r="AT166" s="222" t="s">
        <v>181</v>
      </c>
      <c r="AU166" s="222" t="s">
        <v>181</v>
      </c>
      <c r="AV166" s="222" t="s">
        <v>181</v>
      </c>
      <c r="AW166" s="222" t="s">
        <v>181</v>
      </c>
      <c r="AX166" s="222" t="s">
        <v>181</v>
      </c>
      <c r="AY166" s="222">
        <v>100</v>
      </c>
    </row>
    <row r="167" s="18" customFormat="1" ht="17.5" spans="1:51">
      <c r="A167" s="183">
        <f>A4</f>
        <v>608</v>
      </c>
      <c r="B167" s="184" t="s">
        <v>385</v>
      </c>
      <c r="C167" s="185" t="s">
        <v>384</v>
      </c>
      <c r="D167" s="186" t="s">
        <v>126</v>
      </c>
      <c r="E167" s="187" t="s">
        <v>391</v>
      </c>
      <c r="F167" s="187" t="s">
        <v>392</v>
      </c>
      <c r="G167" s="20"/>
      <c r="H167" s="20">
        <v>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5">
        <v>0</v>
      </c>
      <c r="O167" s="20">
        <f>P167+Q167*2+R167*4+S167*8</f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f>H167+I167*2+J167*4+K167*8+L167*16+M167*32+N167*64+P167*256+Q167*512+R167*1024+S167*2048</f>
        <v>0</v>
      </c>
      <c r="U167" s="20">
        <v>85</v>
      </c>
      <c r="V167" s="20">
        <v>4</v>
      </c>
      <c r="W167" s="20">
        <v>400</v>
      </c>
      <c r="X167" s="20">
        <v>25</v>
      </c>
      <c r="Y167" s="20">
        <v>1000</v>
      </c>
      <c r="Z167" s="20">
        <v>50</v>
      </c>
      <c r="AA167" s="20">
        <v>1850</v>
      </c>
      <c r="AB167" s="20">
        <v>75</v>
      </c>
      <c r="AC167" s="20">
        <v>3000</v>
      </c>
      <c r="AD167" s="20">
        <v>0</v>
      </c>
      <c r="AE167" s="20">
        <v>0</v>
      </c>
      <c r="AF167" s="20">
        <v>30000</v>
      </c>
      <c r="AG167" s="20">
        <v>110</v>
      </c>
      <c r="AH167" s="20">
        <v>125</v>
      </c>
      <c r="AI167" s="20">
        <v>120</v>
      </c>
      <c r="AJ167" s="20">
        <v>120</v>
      </c>
      <c r="AK167" s="20">
        <v>5050</v>
      </c>
      <c r="AL167" s="20">
        <v>115</v>
      </c>
      <c r="AM167" s="20">
        <v>60050</v>
      </c>
      <c r="AN167" s="20">
        <v>110</v>
      </c>
      <c r="AO167" s="20">
        <v>60100</v>
      </c>
      <c r="AP167" s="20">
        <v>0</v>
      </c>
      <c r="AQ167" s="20">
        <v>0</v>
      </c>
      <c r="AR167" s="20">
        <v>30000</v>
      </c>
      <c r="AS167" s="20">
        <v>50</v>
      </c>
      <c r="AT167" s="20">
        <v>120</v>
      </c>
      <c r="AU167" s="20">
        <v>86</v>
      </c>
      <c r="AV167" s="20">
        <v>85</v>
      </c>
      <c r="AW167" s="20">
        <v>114</v>
      </c>
      <c r="AX167" s="20">
        <v>115</v>
      </c>
      <c r="AY167" s="20">
        <v>100</v>
      </c>
    </row>
    <row r="168" s="2" customFormat="1" ht="15.6" customHeight="1" spans="1:51">
      <c r="A168" s="34"/>
      <c r="B168" s="35"/>
      <c r="C168" s="34"/>
      <c r="D168" s="36"/>
      <c r="E168" s="37" t="s">
        <v>162</v>
      </c>
      <c r="F168" s="37"/>
      <c r="G168" s="222"/>
      <c r="H168" s="49">
        <v>0</v>
      </c>
      <c r="I168" s="49">
        <v>0</v>
      </c>
      <c r="J168" s="49">
        <v>1</v>
      </c>
      <c r="K168" s="49">
        <v>0</v>
      </c>
      <c r="L168" s="49">
        <v>0</v>
      </c>
      <c r="M168" s="49">
        <v>0</v>
      </c>
      <c r="N168" s="25">
        <v>0</v>
      </c>
      <c r="O168" s="49">
        <f>P168+Q168*2+R168*4+S168*8</f>
        <v>0</v>
      </c>
      <c r="P168" s="49">
        <v>0</v>
      </c>
      <c r="Q168" s="49">
        <v>0</v>
      </c>
      <c r="R168" s="49">
        <v>0</v>
      </c>
      <c r="S168" s="49">
        <v>0</v>
      </c>
      <c r="T168" s="148">
        <f>H168+I168*2+J168*4+K168*8+L168*16+M168*32+N168*64+P168*256+Q168*512+R168*1024+S168*2048</f>
        <v>4</v>
      </c>
      <c r="U168" s="232" t="s">
        <v>181</v>
      </c>
      <c r="V168" s="233" t="s">
        <v>181</v>
      </c>
      <c r="W168" s="232" t="s">
        <v>181</v>
      </c>
      <c r="X168" s="232" t="s">
        <v>181</v>
      </c>
      <c r="Y168" s="232" t="s">
        <v>181</v>
      </c>
      <c r="Z168" s="233" t="s">
        <v>181</v>
      </c>
      <c r="AA168" s="222" t="s">
        <v>181</v>
      </c>
      <c r="AB168" s="222" t="s">
        <v>181</v>
      </c>
      <c r="AC168" s="222" t="s">
        <v>181</v>
      </c>
      <c r="AD168" s="222" t="s">
        <v>181</v>
      </c>
      <c r="AE168" s="222" t="s">
        <v>181</v>
      </c>
      <c r="AF168" s="243" t="s">
        <v>181</v>
      </c>
      <c r="AG168" s="222" t="s">
        <v>181</v>
      </c>
      <c r="AH168" s="222" t="s">
        <v>181</v>
      </c>
      <c r="AI168" s="222" t="s">
        <v>181</v>
      </c>
      <c r="AJ168" s="222" t="s">
        <v>181</v>
      </c>
      <c r="AK168" s="222" t="s">
        <v>181</v>
      </c>
      <c r="AL168" s="222" t="s">
        <v>181</v>
      </c>
      <c r="AM168" s="247" t="s">
        <v>181</v>
      </c>
      <c r="AN168" s="247" t="s">
        <v>181</v>
      </c>
      <c r="AO168" s="247" t="s">
        <v>181</v>
      </c>
      <c r="AP168" s="222">
        <v>0</v>
      </c>
      <c r="AQ168" s="222" t="s">
        <v>181</v>
      </c>
      <c r="AR168" s="243" t="s">
        <v>181</v>
      </c>
      <c r="AS168" s="222" t="s">
        <v>1386</v>
      </c>
      <c r="AT168" s="222" t="s">
        <v>1387</v>
      </c>
      <c r="AU168" s="222" t="s">
        <v>181</v>
      </c>
      <c r="AV168" s="222" t="s">
        <v>181</v>
      </c>
      <c r="AW168" s="222" t="s">
        <v>181</v>
      </c>
      <c r="AX168" s="222" t="s">
        <v>181</v>
      </c>
      <c r="AY168" s="222">
        <v>100</v>
      </c>
    </row>
    <row r="169" ht="17.5" spans="1:51">
      <c r="A169" s="31">
        <f>A163</f>
        <v>608</v>
      </c>
      <c r="B169" s="40" t="s">
        <v>393</v>
      </c>
      <c r="C169" s="31" t="s">
        <v>394</v>
      </c>
      <c r="D169" s="41" t="s">
        <v>109</v>
      </c>
      <c r="E169" s="42" t="s">
        <v>395</v>
      </c>
      <c r="F169" s="42" t="s">
        <v>396</v>
      </c>
      <c r="G169" s="223"/>
      <c r="H169" s="21">
        <v>0</v>
      </c>
      <c r="I169" s="21">
        <v>0</v>
      </c>
      <c r="J169" s="21">
        <v>1</v>
      </c>
      <c r="K169" s="21">
        <v>0</v>
      </c>
      <c r="L169" s="21">
        <v>0</v>
      </c>
      <c r="M169" s="21">
        <v>0</v>
      </c>
      <c r="N169" s="25">
        <v>0</v>
      </c>
      <c r="O169" s="21">
        <f>P169+Q169*2+R169*4+S169*8</f>
        <v>0</v>
      </c>
      <c r="P169" s="21">
        <v>0</v>
      </c>
      <c r="Q169" s="21">
        <v>0</v>
      </c>
      <c r="R169" s="21">
        <v>0</v>
      </c>
      <c r="S169" s="21">
        <v>0</v>
      </c>
      <c r="T169" s="234">
        <f>H169+I169*2+J169*4+K169*8+L169*16+M169*32+N169*64+P169*256+Q169*512+R169*1024+S169*2048</f>
        <v>4</v>
      </c>
      <c r="U169" s="223">
        <v>85</v>
      </c>
      <c r="V169" s="223">
        <v>4</v>
      </c>
      <c r="W169" s="223">
        <v>400</v>
      </c>
      <c r="X169" s="223">
        <v>25</v>
      </c>
      <c r="Y169" s="223">
        <v>1000</v>
      </c>
      <c r="Z169" s="223">
        <v>50</v>
      </c>
      <c r="AA169" s="223">
        <v>1850</v>
      </c>
      <c r="AB169" s="223">
        <v>75</v>
      </c>
      <c r="AC169" s="223">
        <v>3000</v>
      </c>
      <c r="AD169" s="223">
        <v>0</v>
      </c>
      <c r="AE169" s="223">
        <v>0</v>
      </c>
      <c r="AF169" s="243">
        <v>30000</v>
      </c>
      <c r="AG169" s="223">
        <v>110</v>
      </c>
      <c r="AH169" s="223">
        <v>125</v>
      </c>
      <c r="AI169" s="223">
        <v>120</v>
      </c>
      <c r="AJ169" s="223">
        <v>120</v>
      </c>
      <c r="AK169" s="223">
        <v>5050</v>
      </c>
      <c r="AL169" s="223">
        <v>115</v>
      </c>
      <c r="AM169" s="248">
        <v>60050</v>
      </c>
      <c r="AN169" s="248">
        <v>110</v>
      </c>
      <c r="AO169" s="248">
        <v>60100</v>
      </c>
      <c r="AP169" s="223">
        <v>0</v>
      </c>
      <c r="AQ169" s="223">
        <v>0</v>
      </c>
      <c r="AR169" s="243">
        <v>30000</v>
      </c>
      <c r="AS169" s="223">
        <v>78</v>
      </c>
      <c r="AT169" s="223">
        <v>113</v>
      </c>
      <c r="AU169" s="223">
        <v>86</v>
      </c>
      <c r="AV169" s="223">
        <v>85</v>
      </c>
      <c r="AW169" s="223">
        <v>114</v>
      </c>
      <c r="AX169" s="223">
        <v>115</v>
      </c>
      <c r="AY169" s="223">
        <v>100</v>
      </c>
    </row>
    <row r="170" s="3" customFormat="1" ht="17.5" spans="1:51">
      <c r="A170" s="34"/>
      <c r="B170" s="35"/>
      <c r="C170" s="34"/>
      <c r="D170" s="36"/>
      <c r="E170" s="37"/>
      <c r="F170" s="34"/>
      <c r="G170" s="222"/>
      <c r="H170" s="49"/>
      <c r="I170" s="49"/>
      <c r="J170" s="49"/>
      <c r="K170" s="49"/>
      <c r="L170" s="49"/>
      <c r="M170" s="49"/>
      <c r="N170" s="25">
        <v>0</v>
      </c>
      <c r="O170" s="49"/>
      <c r="P170" s="49"/>
      <c r="Q170" s="49"/>
      <c r="R170" s="49"/>
      <c r="S170" s="49"/>
      <c r="T170" s="148"/>
      <c r="U170" s="222"/>
      <c r="V170" s="222"/>
      <c r="W170" s="222"/>
      <c r="X170" s="222"/>
      <c r="Y170" s="222"/>
      <c r="Z170" s="222"/>
      <c r="AA170" s="222"/>
      <c r="AB170" s="222"/>
      <c r="AC170" s="222"/>
      <c r="AD170" s="222"/>
      <c r="AE170" s="222"/>
      <c r="AF170" s="243"/>
      <c r="AG170" s="222"/>
      <c r="AH170" s="222"/>
      <c r="AI170" s="222"/>
      <c r="AJ170" s="222"/>
      <c r="AK170" s="222"/>
      <c r="AL170" s="222"/>
      <c r="AM170" s="247"/>
      <c r="AN170" s="247"/>
      <c r="AO170" s="247"/>
      <c r="AP170" s="222"/>
      <c r="AQ170" s="222"/>
      <c r="AR170" s="243"/>
      <c r="AS170" s="222"/>
      <c r="AT170" s="222"/>
      <c r="AU170" s="222"/>
      <c r="AV170" s="222"/>
      <c r="AW170" s="222"/>
      <c r="AX170" s="222"/>
      <c r="AY170" s="222">
        <v>100</v>
      </c>
    </row>
    <row r="171" customFormat="1" ht="17.5" spans="1:51">
      <c r="A171" s="48">
        <f>A165</f>
        <v>608</v>
      </c>
      <c r="B171" s="40"/>
      <c r="C171" s="31" t="s">
        <v>394</v>
      </c>
      <c r="D171" s="41" t="s">
        <v>120</v>
      </c>
      <c r="E171" s="42" t="s">
        <v>397</v>
      </c>
      <c r="F171" s="42" t="s">
        <v>398</v>
      </c>
      <c r="G171" s="223"/>
      <c r="H171" s="21"/>
      <c r="I171" s="21"/>
      <c r="J171" s="21"/>
      <c r="K171" s="21"/>
      <c r="L171" s="21"/>
      <c r="M171" s="21"/>
      <c r="N171" s="25">
        <v>0</v>
      </c>
      <c r="O171" s="21"/>
      <c r="P171" s="21"/>
      <c r="Q171" s="21"/>
      <c r="R171" s="21"/>
      <c r="S171" s="21"/>
      <c r="T171" s="195"/>
      <c r="U171" s="223"/>
      <c r="V171" s="223"/>
      <c r="W171" s="223"/>
      <c r="X171" s="223"/>
      <c r="Y171" s="223"/>
      <c r="Z171" s="223"/>
      <c r="AA171" s="223"/>
      <c r="AB171" s="223"/>
      <c r="AC171" s="223"/>
      <c r="AD171" s="223"/>
      <c r="AE171" s="223"/>
      <c r="AF171" s="243"/>
      <c r="AG171" s="223"/>
      <c r="AH171" s="223"/>
      <c r="AI171" s="223"/>
      <c r="AJ171" s="223"/>
      <c r="AK171" s="223"/>
      <c r="AL171" s="223"/>
      <c r="AM171" s="248"/>
      <c r="AN171" s="248"/>
      <c r="AO171" s="248"/>
      <c r="AP171" s="223"/>
      <c r="AQ171" s="223"/>
      <c r="AR171" s="243"/>
      <c r="AS171" s="223"/>
      <c r="AT171" s="223"/>
      <c r="AU171" s="223"/>
      <c r="AV171" s="223"/>
      <c r="AW171" s="223"/>
      <c r="AX171" s="223"/>
      <c r="AY171" s="223">
        <v>100</v>
      </c>
    </row>
    <row r="172" s="3" customFormat="1" ht="17.5" spans="1:51">
      <c r="A172" s="34"/>
      <c r="B172" s="35"/>
      <c r="C172" s="34"/>
      <c r="D172" s="36"/>
      <c r="E172" s="37"/>
      <c r="F172" s="34"/>
      <c r="G172" s="222"/>
      <c r="H172" s="49"/>
      <c r="I172" s="49"/>
      <c r="J172" s="49"/>
      <c r="K172" s="49"/>
      <c r="L172" s="49"/>
      <c r="M172" s="49"/>
      <c r="N172" s="25">
        <v>0</v>
      </c>
      <c r="O172" s="49"/>
      <c r="P172" s="49"/>
      <c r="Q172" s="49"/>
      <c r="R172" s="49"/>
      <c r="S172" s="49"/>
      <c r="T172" s="148"/>
      <c r="U172" s="222"/>
      <c r="V172" s="222"/>
      <c r="W172" s="222"/>
      <c r="X172" s="222"/>
      <c r="Y172" s="222"/>
      <c r="Z172" s="222"/>
      <c r="AA172" s="222"/>
      <c r="AB172" s="222"/>
      <c r="AC172" s="222"/>
      <c r="AD172" s="222"/>
      <c r="AE172" s="222"/>
      <c r="AF172" s="243"/>
      <c r="AG172" s="222"/>
      <c r="AH172" s="222"/>
      <c r="AI172" s="222"/>
      <c r="AJ172" s="222"/>
      <c r="AK172" s="222"/>
      <c r="AL172" s="222"/>
      <c r="AM172" s="247"/>
      <c r="AN172" s="247"/>
      <c r="AO172" s="247"/>
      <c r="AP172" s="222"/>
      <c r="AQ172" s="222"/>
      <c r="AR172" s="243"/>
      <c r="AS172" s="222"/>
      <c r="AT172" s="222"/>
      <c r="AU172" s="222"/>
      <c r="AV172" s="222"/>
      <c r="AW172" s="222"/>
      <c r="AX172" s="222"/>
      <c r="AY172" s="222">
        <v>100</v>
      </c>
    </row>
    <row r="173" customFormat="1" ht="17.5" spans="1:51">
      <c r="A173" s="48">
        <f t="shared" ref="A173" si="23">A169</f>
        <v>608</v>
      </c>
      <c r="B173" s="40"/>
      <c r="C173" s="31" t="s">
        <v>394</v>
      </c>
      <c r="D173" s="41" t="s">
        <v>126</v>
      </c>
      <c r="E173" s="42" t="s">
        <v>399</v>
      </c>
      <c r="F173" s="42" t="s">
        <v>400</v>
      </c>
      <c r="G173" s="223"/>
      <c r="H173" s="21"/>
      <c r="I173" s="21"/>
      <c r="J173" s="21"/>
      <c r="K173" s="21"/>
      <c r="L173" s="21"/>
      <c r="M173" s="21"/>
      <c r="N173" s="25">
        <v>0</v>
      </c>
      <c r="O173" s="21"/>
      <c r="P173" s="21"/>
      <c r="Q173" s="21"/>
      <c r="R173" s="21"/>
      <c r="S173" s="21"/>
      <c r="T173" s="195"/>
      <c r="U173" s="223"/>
      <c r="V173" s="223"/>
      <c r="W173" s="223"/>
      <c r="X173" s="223"/>
      <c r="Y173" s="223"/>
      <c r="Z173" s="223"/>
      <c r="AA173" s="223"/>
      <c r="AB173" s="223"/>
      <c r="AC173" s="223"/>
      <c r="AD173" s="223"/>
      <c r="AE173" s="223"/>
      <c r="AF173" s="243"/>
      <c r="AG173" s="223"/>
      <c r="AH173" s="223"/>
      <c r="AI173" s="223"/>
      <c r="AJ173" s="223"/>
      <c r="AK173" s="223"/>
      <c r="AL173" s="223"/>
      <c r="AM173" s="248"/>
      <c r="AN173" s="248"/>
      <c r="AO173" s="248"/>
      <c r="AP173" s="223"/>
      <c r="AQ173" s="223"/>
      <c r="AR173" s="243"/>
      <c r="AS173" s="223"/>
      <c r="AT173" s="223"/>
      <c r="AU173" s="223"/>
      <c r="AV173" s="223"/>
      <c r="AW173" s="223"/>
      <c r="AX173" s="223"/>
      <c r="AY173" s="223">
        <v>100</v>
      </c>
    </row>
    <row r="174" s="2" customFormat="1" ht="15.6" customHeight="1" spans="1:51">
      <c r="A174" s="34"/>
      <c r="B174" s="35"/>
      <c r="C174" s="34"/>
      <c r="D174" s="36"/>
      <c r="E174" s="37" t="s">
        <v>417</v>
      </c>
      <c r="F174" s="37" t="s">
        <v>402</v>
      </c>
      <c r="G174" s="222"/>
      <c r="H174" s="49" t="s">
        <v>1421</v>
      </c>
      <c r="I174" s="49">
        <v>0</v>
      </c>
      <c r="J174" s="49">
        <v>0</v>
      </c>
      <c r="K174" s="49"/>
      <c r="L174" s="49"/>
      <c r="M174" s="49"/>
      <c r="N174" s="25">
        <v>0</v>
      </c>
      <c r="O174" s="49"/>
      <c r="P174" s="49"/>
      <c r="Q174" s="49"/>
      <c r="R174" s="49"/>
      <c r="S174" s="49"/>
      <c r="T174" s="49"/>
      <c r="U174" s="232">
        <v>80</v>
      </c>
      <c r="V174" s="233">
        <v>5</v>
      </c>
      <c r="W174" s="232">
        <v>190</v>
      </c>
      <c r="X174" s="232">
        <v>45</v>
      </c>
      <c r="Y174" s="232">
        <v>290</v>
      </c>
      <c r="Z174" s="233" t="s">
        <v>181</v>
      </c>
      <c r="AA174" s="222" t="s">
        <v>181</v>
      </c>
      <c r="AB174" s="222" t="s">
        <v>181</v>
      </c>
      <c r="AC174" s="222" t="s">
        <v>181</v>
      </c>
      <c r="AD174" s="222" t="s">
        <v>181</v>
      </c>
      <c r="AE174" s="222" t="s">
        <v>181</v>
      </c>
      <c r="AF174" s="243" t="s">
        <v>181</v>
      </c>
      <c r="AG174" s="222" t="s">
        <v>181</v>
      </c>
      <c r="AH174" s="222" t="s">
        <v>181</v>
      </c>
      <c r="AI174" s="222" t="s">
        <v>181</v>
      </c>
      <c r="AJ174" s="222" t="s">
        <v>181</v>
      </c>
      <c r="AK174" s="222" t="s">
        <v>181</v>
      </c>
      <c r="AL174" s="222" t="s">
        <v>181</v>
      </c>
      <c r="AM174" s="247" t="s">
        <v>181</v>
      </c>
      <c r="AN174" s="247" t="s">
        <v>181</v>
      </c>
      <c r="AO174" s="247" t="s">
        <v>181</v>
      </c>
      <c r="AP174" s="222" t="s">
        <v>181</v>
      </c>
      <c r="AQ174" s="222" t="s">
        <v>181</v>
      </c>
      <c r="AR174" s="243" t="s">
        <v>181</v>
      </c>
      <c r="AS174" s="222" t="s">
        <v>181</v>
      </c>
      <c r="AT174" s="222" t="s">
        <v>181</v>
      </c>
      <c r="AU174" s="222" t="s">
        <v>181</v>
      </c>
      <c r="AV174" s="222" t="s">
        <v>181</v>
      </c>
      <c r="AW174" s="222" t="s">
        <v>181</v>
      </c>
      <c r="AX174" s="222" t="s">
        <v>181</v>
      </c>
      <c r="AY174" s="222">
        <v>100</v>
      </c>
    </row>
    <row r="175" ht="17.5" spans="1:51">
      <c r="A175" s="31">
        <f>A169</f>
        <v>608</v>
      </c>
      <c r="B175" s="40" t="s">
        <v>409</v>
      </c>
      <c r="C175" s="31" t="s">
        <v>410</v>
      </c>
      <c r="D175" s="41" t="s">
        <v>109</v>
      </c>
      <c r="E175" s="42" t="s">
        <v>411</v>
      </c>
      <c r="F175" s="42" t="s">
        <v>412</v>
      </c>
      <c r="G175" s="223"/>
      <c r="H175" s="21">
        <f>IF(使用说明!B1&gt;=6,1,0)</f>
        <v>1</v>
      </c>
      <c r="I175" s="21">
        <v>0</v>
      </c>
      <c r="J175" s="21">
        <v>0</v>
      </c>
      <c r="K175" s="21">
        <v>0</v>
      </c>
      <c r="L175" s="21">
        <v>0</v>
      </c>
      <c r="M175" s="21">
        <v>0</v>
      </c>
      <c r="N175" s="25">
        <v>0</v>
      </c>
      <c r="O175" s="21">
        <f>P175+Q175*2+R175*4+S175*8</f>
        <v>0</v>
      </c>
      <c r="P175" s="21">
        <v>0</v>
      </c>
      <c r="Q175" s="21">
        <v>0</v>
      </c>
      <c r="R175" s="21">
        <v>0</v>
      </c>
      <c r="S175" s="21">
        <v>0</v>
      </c>
      <c r="T175" s="234">
        <f>H175+I175*2+J175*4+K175*8+L175*16+M175*32+N175*64+P175*256+Q175*512+R175*1024+S175*2048</f>
        <v>1</v>
      </c>
      <c r="U175" s="266">
        <v>80</v>
      </c>
      <c r="V175" s="267">
        <v>4</v>
      </c>
      <c r="W175" s="267">
        <v>400</v>
      </c>
      <c r="X175" s="267">
        <v>25</v>
      </c>
      <c r="Y175" s="267">
        <v>1000</v>
      </c>
      <c r="Z175" s="223">
        <v>50</v>
      </c>
      <c r="AA175" s="223">
        <v>1850</v>
      </c>
      <c r="AB175" s="223">
        <v>75</v>
      </c>
      <c r="AC175" s="223">
        <v>3000</v>
      </c>
      <c r="AD175" s="223">
        <v>0</v>
      </c>
      <c r="AE175" s="223">
        <v>0</v>
      </c>
      <c r="AF175" s="243">
        <v>30000</v>
      </c>
      <c r="AG175" s="223">
        <v>110</v>
      </c>
      <c r="AH175" s="223">
        <v>125</v>
      </c>
      <c r="AI175" s="223">
        <v>120</v>
      </c>
      <c r="AJ175" s="223">
        <v>120</v>
      </c>
      <c r="AK175" s="223">
        <v>5050</v>
      </c>
      <c r="AL175" s="223">
        <v>115</v>
      </c>
      <c r="AM175" s="248">
        <v>60050</v>
      </c>
      <c r="AN175" s="248">
        <v>110</v>
      </c>
      <c r="AO175" s="248">
        <v>60100</v>
      </c>
      <c r="AP175" s="223">
        <v>0</v>
      </c>
      <c r="AQ175" s="223">
        <v>0</v>
      </c>
      <c r="AR175" s="243">
        <v>30000</v>
      </c>
      <c r="AS175" s="223">
        <v>50</v>
      </c>
      <c r="AT175" s="223">
        <v>120</v>
      </c>
      <c r="AU175" s="266">
        <v>81</v>
      </c>
      <c r="AV175" s="267">
        <v>80</v>
      </c>
      <c r="AW175" s="223">
        <v>114</v>
      </c>
      <c r="AX175" s="223">
        <v>115</v>
      </c>
      <c r="AY175" s="223">
        <v>100</v>
      </c>
    </row>
    <row r="176" s="6" customFormat="1" ht="17.5" spans="1:52">
      <c r="A176" s="62"/>
      <c r="B176" s="63"/>
      <c r="C176" s="62"/>
      <c r="D176" s="64"/>
      <c r="E176" s="65" t="s">
        <v>413</v>
      </c>
      <c r="F176" s="65" t="s">
        <v>414</v>
      </c>
      <c r="G176" s="225"/>
      <c r="H176" s="8">
        <v>0</v>
      </c>
      <c r="I176" s="8">
        <v>0</v>
      </c>
      <c r="J176" s="8">
        <v>0</v>
      </c>
      <c r="K176" s="8"/>
      <c r="L176" s="8"/>
      <c r="M176" s="8"/>
      <c r="N176" s="25">
        <v>0</v>
      </c>
      <c r="O176" s="8"/>
      <c r="P176" s="8"/>
      <c r="Q176" s="8"/>
      <c r="R176" s="8"/>
      <c r="S176" s="8"/>
      <c r="T176" s="238">
        <f>H176+I176*2+J176*4+K176*8+L176*16+M176*32+N176*64+P176*256+Q176*512+R176*1024+S176*2048</f>
        <v>0</v>
      </c>
      <c r="U176" s="225" t="s">
        <v>181</v>
      </c>
      <c r="V176" s="225" t="s">
        <v>181</v>
      </c>
      <c r="W176" s="225" t="s">
        <v>181</v>
      </c>
      <c r="X176" s="225" t="s">
        <v>181</v>
      </c>
      <c r="Y176" s="225" t="s">
        <v>181</v>
      </c>
      <c r="Z176" s="225" t="s">
        <v>181</v>
      </c>
      <c r="AA176" s="225" t="s">
        <v>181</v>
      </c>
      <c r="AB176" s="225" t="s">
        <v>181</v>
      </c>
      <c r="AC176" s="225" t="s">
        <v>181</v>
      </c>
      <c r="AD176" s="225" t="s">
        <v>181</v>
      </c>
      <c r="AE176" s="225" t="s">
        <v>181</v>
      </c>
      <c r="AF176" s="243" t="s">
        <v>181</v>
      </c>
      <c r="AG176" s="225" t="s">
        <v>181</v>
      </c>
      <c r="AH176" s="225" t="s">
        <v>181</v>
      </c>
      <c r="AI176" s="225" t="s">
        <v>181</v>
      </c>
      <c r="AJ176" s="225" t="s">
        <v>181</v>
      </c>
      <c r="AK176" s="225" t="s">
        <v>181</v>
      </c>
      <c r="AL176" s="225" t="s">
        <v>181</v>
      </c>
      <c r="AM176" s="225" t="s">
        <v>181</v>
      </c>
      <c r="AN176" s="225" t="s">
        <v>181</v>
      </c>
      <c r="AO176" s="225" t="s">
        <v>181</v>
      </c>
      <c r="AP176" s="225" t="s">
        <v>181</v>
      </c>
      <c r="AQ176" s="225" t="s">
        <v>181</v>
      </c>
      <c r="AR176" s="243" t="s">
        <v>181</v>
      </c>
      <c r="AS176" s="225" t="s">
        <v>181</v>
      </c>
      <c r="AT176" s="225" t="s">
        <v>181</v>
      </c>
      <c r="AU176" s="225" t="s">
        <v>181</v>
      </c>
      <c r="AV176" s="225" t="s">
        <v>181</v>
      </c>
      <c r="AW176" s="225" t="s">
        <v>181</v>
      </c>
      <c r="AX176" s="225" t="s">
        <v>181</v>
      </c>
      <c r="AY176" s="225">
        <v>100</v>
      </c>
      <c r="AZ176" s="225"/>
    </row>
    <row r="177" ht="17.5" spans="1:51">
      <c r="A177" s="31">
        <f>A175</f>
        <v>608</v>
      </c>
      <c r="B177" s="40" t="s">
        <v>409</v>
      </c>
      <c r="C177" s="31" t="s">
        <v>410</v>
      </c>
      <c r="D177" s="41" t="s">
        <v>120</v>
      </c>
      <c r="E177" s="42" t="s">
        <v>415</v>
      </c>
      <c r="F177" s="42" t="s">
        <v>416</v>
      </c>
      <c r="G177" s="223"/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25">
        <v>0</v>
      </c>
      <c r="O177" s="21">
        <f>P177+Q177*2+R177*4+S177*8</f>
        <v>0</v>
      </c>
      <c r="P177" s="21">
        <v>0</v>
      </c>
      <c r="Q177" s="21">
        <v>0</v>
      </c>
      <c r="R177" s="21">
        <v>0</v>
      </c>
      <c r="S177" s="21">
        <v>0</v>
      </c>
      <c r="T177" s="234">
        <f>H177+I177*2+J177*4+K177*8+L177*16+M177*32+N177*64+P177*256+Q177*512+R177*1024+S177*2048</f>
        <v>0</v>
      </c>
      <c r="U177" s="223">
        <v>85</v>
      </c>
      <c r="V177" s="223">
        <v>4</v>
      </c>
      <c r="W177" s="223">
        <v>400</v>
      </c>
      <c r="X177" s="223">
        <v>25</v>
      </c>
      <c r="Y177" s="223">
        <v>1000</v>
      </c>
      <c r="Z177" s="223">
        <v>50</v>
      </c>
      <c r="AA177" s="223">
        <v>1850</v>
      </c>
      <c r="AB177" s="223">
        <v>75</v>
      </c>
      <c r="AC177" s="223">
        <v>3000</v>
      </c>
      <c r="AD177" s="223">
        <v>0</v>
      </c>
      <c r="AE177" s="223">
        <v>0</v>
      </c>
      <c r="AF177" s="243">
        <v>30000</v>
      </c>
      <c r="AG177" s="223">
        <v>110</v>
      </c>
      <c r="AH177" s="223">
        <v>125</v>
      </c>
      <c r="AI177" s="223">
        <v>120</v>
      </c>
      <c r="AJ177" s="223">
        <v>120</v>
      </c>
      <c r="AK177" s="223">
        <v>5050</v>
      </c>
      <c r="AL177" s="223">
        <v>115</v>
      </c>
      <c r="AM177" s="248">
        <v>60050</v>
      </c>
      <c r="AN177" s="248">
        <v>110</v>
      </c>
      <c r="AO177" s="248">
        <v>60100</v>
      </c>
      <c r="AP177" s="223">
        <v>0</v>
      </c>
      <c r="AQ177" s="223">
        <v>0</v>
      </c>
      <c r="AR177" s="243">
        <v>30000</v>
      </c>
      <c r="AS177" s="223">
        <v>50</v>
      </c>
      <c r="AT177" s="223">
        <v>120</v>
      </c>
      <c r="AU177" s="223">
        <v>86</v>
      </c>
      <c r="AV177" s="223">
        <v>85</v>
      </c>
      <c r="AW177" s="223">
        <v>114</v>
      </c>
      <c r="AX177" s="223">
        <v>115</v>
      </c>
      <c r="AY177" s="223">
        <v>100</v>
      </c>
    </row>
    <row r="178" s="2" customFormat="1" ht="15.6" customHeight="1" spans="1:51">
      <c r="A178" s="34"/>
      <c r="B178" s="35"/>
      <c r="C178" s="34"/>
      <c r="D178" s="36"/>
      <c r="E178" s="37" t="s">
        <v>417</v>
      </c>
      <c r="F178" s="37" t="s">
        <v>418</v>
      </c>
      <c r="G178" s="222"/>
      <c r="H178" s="49" t="s">
        <v>1421</v>
      </c>
      <c r="I178" s="49">
        <v>0</v>
      </c>
      <c r="J178" s="49">
        <v>0</v>
      </c>
      <c r="K178" s="49"/>
      <c r="L178" s="49"/>
      <c r="M178" s="49"/>
      <c r="N178" s="25">
        <v>0</v>
      </c>
      <c r="O178" s="49"/>
      <c r="P178" s="49"/>
      <c r="Q178" s="49"/>
      <c r="R178" s="49"/>
      <c r="S178" s="49"/>
      <c r="T178" s="49"/>
      <c r="U178" s="232">
        <v>80</v>
      </c>
      <c r="V178" s="233">
        <v>5</v>
      </c>
      <c r="W178" s="232">
        <v>190</v>
      </c>
      <c r="X178" s="232">
        <v>45</v>
      </c>
      <c r="Y178" s="232">
        <v>290</v>
      </c>
      <c r="Z178" s="233" t="s">
        <v>181</v>
      </c>
      <c r="AA178" s="222" t="s">
        <v>181</v>
      </c>
      <c r="AB178" s="222" t="s">
        <v>181</v>
      </c>
      <c r="AC178" s="222" t="s">
        <v>181</v>
      </c>
      <c r="AD178" s="222" t="s">
        <v>181</v>
      </c>
      <c r="AE178" s="222" t="s">
        <v>181</v>
      </c>
      <c r="AF178" s="243" t="s">
        <v>181</v>
      </c>
      <c r="AG178" s="222" t="s">
        <v>181</v>
      </c>
      <c r="AH178" s="222" t="s">
        <v>181</v>
      </c>
      <c r="AI178" s="222" t="s">
        <v>181</v>
      </c>
      <c r="AJ178" s="222" t="s">
        <v>181</v>
      </c>
      <c r="AK178" s="222" t="s">
        <v>181</v>
      </c>
      <c r="AL178" s="222" t="s">
        <v>181</v>
      </c>
      <c r="AM178" s="247" t="s">
        <v>181</v>
      </c>
      <c r="AN178" s="247" t="s">
        <v>181</v>
      </c>
      <c r="AO178" s="247" t="s">
        <v>181</v>
      </c>
      <c r="AP178" s="222" t="s">
        <v>181</v>
      </c>
      <c r="AQ178" s="222" t="s">
        <v>181</v>
      </c>
      <c r="AR178" s="243" t="s">
        <v>181</v>
      </c>
      <c r="AS178" s="222" t="s">
        <v>181</v>
      </c>
      <c r="AT178" s="222" t="s">
        <v>181</v>
      </c>
      <c r="AU178" s="222" t="s">
        <v>181</v>
      </c>
      <c r="AV178" s="222" t="s">
        <v>181</v>
      </c>
      <c r="AW178" s="222" t="s">
        <v>181</v>
      </c>
      <c r="AX178" s="222" t="s">
        <v>181</v>
      </c>
      <c r="AY178" s="222">
        <v>100</v>
      </c>
    </row>
    <row r="179" ht="17.5" spans="1:51">
      <c r="A179" s="31">
        <f t="shared" ref="A179:A183" si="24">A177</f>
        <v>608</v>
      </c>
      <c r="B179" s="40" t="s">
        <v>409</v>
      </c>
      <c r="C179" s="31" t="s">
        <v>410</v>
      </c>
      <c r="D179" s="41" t="s">
        <v>126</v>
      </c>
      <c r="E179" s="42" t="s">
        <v>422</v>
      </c>
      <c r="F179" s="42" t="s">
        <v>423</v>
      </c>
      <c r="G179" s="223"/>
      <c r="H179" s="21">
        <f>IF(使用说明!B1&gt;=6,1,0)</f>
        <v>1</v>
      </c>
      <c r="I179" s="21">
        <v>0</v>
      </c>
      <c r="J179" s="21">
        <v>0</v>
      </c>
      <c r="K179" s="21">
        <v>0</v>
      </c>
      <c r="L179" s="21">
        <v>0</v>
      </c>
      <c r="M179" s="21">
        <v>0</v>
      </c>
      <c r="N179" s="25">
        <v>0</v>
      </c>
      <c r="O179" s="21">
        <f>P179+Q179*2+R179*4+S179*8</f>
        <v>0</v>
      </c>
      <c r="P179" s="21">
        <v>0</v>
      </c>
      <c r="Q179" s="21">
        <v>0</v>
      </c>
      <c r="R179" s="21">
        <v>0</v>
      </c>
      <c r="S179" s="21">
        <v>0</v>
      </c>
      <c r="T179" s="234">
        <f>H179+I179*2+J179*4+K179*8+L179*16+M179*32+N179*64+P179*256+Q179*512+R179*1024+S179*2048</f>
        <v>1</v>
      </c>
      <c r="U179" s="266">
        <v>80</v>
      </c>
      <c r="V179" s="267">
        <v>4</v>
      </c>
      <c r="W179" s="267">
        <v>400</v>
      </c>
      <c r="X179" s="267">
        <v>25</v>
      </c>
      <c r="Y179" s="267">
        <v>1000</v>
      </c>
      <c r="Z179" s="223">
        <v>50</v>
      </c>
      <c r="AA179" s="223">
        <v>1850</v>
      </c>
      <c r="AB179" s="223">
        <v>75</v>
      </c>
      <c r="AC179" s="223">
        <v>3000</v>
      </c>
      <c r="AD179" s="223">
        <v>0</v>
      </c>
      <c r="AE179" s="223">
        <v>0</v>
      </c>
      <c r="AF179" s="243">
        <v>30000</v>
      </c>
      <c r="AG179" s="223">
        <v>110</v>
      </c>
      <c r="AH179" s="223">
        <v>125</v>
      </c>
      <c r="AI179" s="223">
        <v>120</v>
      </c>
      <c r="AJ179" s="223">
        <v>120</v>
      </c>
      <c r="AK179" s="223">
        <v>5050</v>
      </c>
      <c r="AL179" s="223">
        <v>115</v>
      </c>
      <c r="AM179" s="248">
        <v>60050</v>
      </c>
      <c r="AN179" s="248">
        <v>110</v>
      </c>
      <c r="AO179" s="248">
        <v>60100</v>
      </c>
      <c r="AP179" s="223">
        <v>0</v>
      </c>
      <c r="AQ179" s="223">
        <v>0</v>
      </c>
      <c r="AR179" s="243">
        <v>30000</v>
      </c>
      <c r="AS179" s="223">
        <v>50</v>
      </c>
      <c r="AT179" s="223">
        <v>120</v>
      </c>
      <c r="AU179" s="266">
        <v>81</v>
      </c>
      <c r="AV179" s="267">
        <v>80</v>
      </c>
      <c r="AW179" s="223">
        <v>114</v>
      </c>
      <c r="AX179" s="223">
        <v>115</v>
      </c>
      <c r="AY179" s="223">
        <v>100</v>
      </c>
    </row>
    <row r="180" s="2" customFormat="1" ht="15.6" customHeight="1" spans="1:51">
      <c r="A180" s="34"/>
      <c r="B180" s="35"/>
      <c r="C180" s="34"/>
      <c r="D180" s="36"/>
      <c r="E180" s="37" t="s">
        <v>417</v>
      </c>
      <c r="F180" s="37" t="s">
        <v>424</v>
      </c>
      <c r="G180" s="222"/>
      <c r="H180" s="49" t="s">
        <v>1421</v>
      </c>
      <c r="I180" s="49">
        <v>0</v>
      </c>
      <c r="J180" s="49">
        <v>0</v>
      </c>
      <c r="K180" s="49"/>
      <c r="L180" s="49"/>
      <c r="M180" s="49"/>
      <c r="N180" s="25">
        <v>0</v>
      </c>
      <c r="O180" s="49"/>
      <c r="P180" s="49"/>
      <c r="Q180" s="49"/>
      <c r="R180" s="49"/>
      <c r="S180" s="49"/>
      <c r="T180" s="49"/>
      <c r="U180" s="232">
        <v>80</v>
      </c>
      <c r="V180" s="233">
        <v>5</v>
      </c>
      <c r="W180" s="232">
        <v>190</v>
      </c>
      <c r="X180" s="232">
        <v>45</v>
      </c>
      <c r="Y180" s="232">
        <v>290</v>
      </c>
      <c r="Z180" s="233" t="s">
        <v>181</v>
      </c>
      <c r="AA180" s="222" t="s">
        <v>181</v>
      </c>
      <c r="AB180" s="222" t="s">
        <v>181</v>
      </c>
      <c r="AC180" s="222" t="s">
        <v>181</v>
      </c>
      <c r="AD180" s="222" t="s">
        <v>181</v>
      </c>
      <c r="AE180" s="222" t="s">
        <v>181</v>
      </c>
      <c r="AF180" s="243" t="s">
        <v>181</v>
      </c>
      <c r="AG180" s="222" t="s">
        <v>181</v>
      </c>
      <c r="AH180" s="222" t="s">
        <v>181</v>
      </c>
      <c r="AI180" s="222" t="s">
        <v>181</v>
      </c>
      <c r="AJ180" s="222" t="s">
        <v>181</v>
      </c>
      <c r="AK180" s="222" t="s">
        <v>181</v>
      </c>
      <c r="AL180" s="222" t="s">
        <v>181</v>
      </c>
      <c r="AM180" s="247" t="s">
        <v>181</v>
      </c>
      <c r="AN180" s="247" t="s">
        <v>181</v>
      </c>
      <c r="AO180" s="247" t="s">
        <v>181</v>
      </c>
      <c r="AP180" s="222" t="s">
        <v>181</v>
      </c>
      <c r="AQ180" s="222" t="s">
        <v>181</v>
      </c>
      <c r="AR180" s="243" t="s">
        <v>181</v>
      </c>
      <c r="AS180" s="222" t="s">
        <v>181</v>
      </c>
      <c r="AT180" s="222" t="s">
        <v>181</v>
      </c>
      <c r="AU180" s="222" t="s">
        <v>181</v>
      </c>
      <c r="AV180" s="222" t="s">
        <v>181</v>
      </c>
      <c r="AW180" s="222" t="s">
        <v>181</v>
      </c>
      <c r="AX180" s="222" t="s">
        <v>181</v>
      </c>
      <c r="AY180" s="222">
        <v>100</v>
      </c>
    </row>
    <row r="181" ht="17.5" spans="1:51">
      <c r="A181" s="31">
        <f t="shared" si="24"/>
        <v>608</v>
      </c>
      <c r="B181" s="40" t="s">
        <v>409</v>
      </c>
      <c r="C181" s="31" t="s">
        <v>410</v>
      </c>
      <c r="D181" s="41" t="s">
        <v>129</v>
      </c>
      <c r="E181" s="42" t="s">
        <v>425</v>
      </c>
      <c r="F181" s="42" t="s">
        <v>426</v>
      </c>
      <c r="G181" s="223"/>
      <c r="H181" s="21">
        <f>IF(使用说明!B1&gt;=6,1,0)</f>
        <v>1</v>
      </c>
      <c r="I181" s="21">
        <v>0</v>
      </c>
      <c r="J181" s="21">
        <v>0</v>
      </c>
      <c r="K181" s="21">
        <v>0</v>
      </c>
      <c r="L181" s="21">
        <v>0</v>
      </c>
      <c r="M181" s="21">
        <v>0</v>
      </c>
      <c r="N181" s="25">
        <v>0</v>
      </c>
      <c r="O181" s="21">
        <f>P181+Q181*2+R181*4+S181*8</f>
        <v>0</v>
      </c>
      <c r="P181" s="21">
        <v>0</v>
      </c>
      <c r="Q181" s="21">
        <v>0</v>
      </c>
      <c r="R181" s="21">
        <v>0</v>
      </c>
      <c r="S181" s="21">
        <v>0</v>
      </c>
      <c r="T181" s="234">
        <f>H181+I181*2+J181*4+K181*8+L181*16+M181*32+N181*64+P181*256+Q181*512+R181*1024+S181*2048</f>
        <v>1</v>
      </c>
      <c r="U181" s="266">
        <v>80</v>
      </c>
      <c r="V181" s="267">
        <v>4</v>
      </c>
      <c r="W181" s="267">
        <v>400</v>
      </c>
      <c r="X181" s="267">
        <v>25</v>
      </c>
      <c r="Y181" s="267">
        <v>1000</v>
      </c>
      <c r="Z181" s="223">
        <v>50</v>
      </c>
      <c r="AA181" s="223">
        <v>1850</v>
      </c>
      <c r="AB181" s="223">
        <v>75</v>
      </c>
      <c r="AC181" s="223">
        <v>3000</v>
      </c>
      <c r="AD181" s="223">
        <v>0</v>
      </c>
      <c r="AE181" s="223">
        <v>0</v>
      </c>
      <c r="AF181" s="243">
        <v>30000</v>
      </c>
      <c r="AG181" s="223">
        <v>110</v>
      </c>
      <c r="AH181" s="223">
        <v>125</v>
      </c>
      <c r="AI181" s="223">
        <v>120</v>
      </c>
      <c r="AJ181" s="223">
        <v>120</v>
      </c>
      <c r="AK181" s="223">
        <v>5050</v>
      </c>
      <c r="AL181" s="223">
        <v>115</v>
      </c>
      <c r="AM181" s="248">
        <v>60050</v>
      </c>
      <c r="AN181" s="248">
        <v>110</v>
      </c>
      <c r="AO181" s="248">
        <v>60100</v>
      </c>
      <c r="AP181" s="223">
        <v>0</v>
      </c>
      <c r="AQ181" s="223">
        <v>0</v>
      </c>
      <c r="AR181" s="243">
        <v>30000</v>
      </c>
      <c r="AS181" s="223">
        <v>50</v>
      </c>
      <c r="AT181" s="223">
        <v>120</v>
      </c>
      <c r="AU181" s="266">
        <v>81</v>
      </c>
      <c r="AV181" s="267">
        <v>80</v>
      </c>
      <c r="AW181" s="223">
        <v>114</v>
      </c>
      <c r="AX181" s="223">
        <v>115</v>
      </c>
      <c r="AY181" s="223">
        <v>100</v>
      </c>
    </row>
    <row r="182" s="3" customFormat="1" ht="17.5" spans="1:51">
      <c r="A182" s="45"/>
      <c r="B182" s="35"/>
      <c r="C182" s="34"/>
      <c r="D182" s="36"/>
      <c r="E182" s="37"/>
      <c r="F182" s="37"/>
      <c r="G182" s="222"/>
      <c r="H182" s="49"/>
      <c r="I182" s="49"/>
      <c r="J182" s="49"/>
      <c r="K182" s="49"/>
      <c r="L182" s="49"/>
      <c r="M182" s="49"/>
      <c r="N182" s="25">
        <v>0</v>
      </c>
      <c r="O182" s="49"/>
      <c r="P182" s="49"/>
      <c r="Q182" s="49"/>
      <c r="R182" s="49"/>
      <c r="S182" s="49"/>
      <c r="T182" s="148"/>
      <c r="U182" s="222"/>
      <c r="V182" s="222"/>
      <c r="W182" s="222"/>
      <c r="X182" s="222"/>
      <c r="Y182" s="222"/>
      <c r="Z182" s="222"/>
      <c r="AA182" s="222"/>
      <c r="AB182" s="222"/>
      <c r="AC182" s="222"/>
      <c r="AD182" s="222"/>
      <c r="AE182" s="222"/>
      <c r="AF182" s="243"/>
      <c r="AG182" s="222"/>
      <c r="AH182" s="222"/>
      <c r="AI182" s="222"/>
      <c r="AJ182" s="222"/>
      <c r="AK182" s="222"/>
      <c r="AL182" s="222"/>
      <c r="AM182" s="247"/>
      <c r="AN182" s="247"/>
      <c r="AO182" s="247"/>
      <c r="AP182" s="222"/>
      <c r="AQ182" s="222"/>
      <c r="AR182" s="243"/>
      <c r="AS182" s="222"/>
      <c r="AT182" s="222"/>
      <c r="AU182" s="222"/>
      <c r="AV182" s="222"/>
      <c r="AW182" s="222"/>
      <c r="AX182" s="222"/>
      <c r="AY182" s="222">
        <v>100</v>
      </c>
    </row>
    <row r="183" customFormat="1" ht="17.5" spans="1:51">
      <c r="A183" s="48">
        <f t="shared" si="24"/>
        <v>608</v>
      </c>
      <c r="B183" s="40"/>
      <c r="C183" s="31" t="s">
        <v>410</v>
      </c>
      <c r="D183" s="41" t="s">
        <v>132</v>
      </c>
      <c r="E183" s="42" t="s">
        <v>427</v>
      </c>
      <c r="F183" s="42" t="s">
        <v>428</v>
      </c>
      <c r="G183" s="223"/>
      <c r="H183" s="21"/>
      <c r="I183" s="21"/>
      <c r="J183" s="21"/>
      <c r="K183" s="21"/>
      <c r="L183" s="21"/>
      <c r="M183" s="21"/>
      <c r="N183" s="25">
        <v>0</v>
      </c>
      <c r="O183" s="21"/>
      <c r="P183" s="21"/>
      <c r="Q183" s="21"/>
      <c r="R183" s="21"/>
      <c r="S183" s="21"/>
      <c r="T183" s="195"/>
      <c r="U183" s="223"/>
      <c r="V183" s="223"/>
      <c r="W183" s="223"/>
      <c r="X183" s="223"/>
      <c r="Y183" s="223"/>
      <c r="Z183" s="223"/>
      <c r="AA183" s="223"/>
      <c r="AB183" s="223"/>
      <c r="AC183" s="223"/>
      <c r="AD183" s="223"/>
      <c r="AE183" s="223"/>
      <c r="AF183" s="243"/>
      <c r="AG183" s="223"/>
      <c r="AH183" s="223"/>
      <c r="AI183" s="223"/>
      <c r="AJ183" s="223"/>
      <c r="AK183" s="223"/>
      <c r="AL183" s="223"/>
      <c r="AM183" s="248"/>
      <c r="AN183" s="248"/>
      <c r="AO183" s="248"/>
      <c r="AP183" s="223"/>
      <c r="AQ183" s="223"/>
      <c r="AR183" s="243"/>
      <c r="AS183" s="223"/>
      <c r="AT183" s="223"/>
      <c r="AU183" s="223"/>
      <c r="AV183" s="223"/>
      <c r="AW183" s="223"/>
      <c r="AX183" s="223"/>
      <c r="AY183" s="223">
        <v>100</v>
      </c>
    </row>
    <row r="184" s="6" customFormat="1" ht="17.5" spans="1:51">
      <c r="A184" s="62"/>
      <c r="B184" s="63"/>
      <c r="C184" s="62"/>
      <c r="D184" s="64"/>
      <c r="E184" s="65"/>
      <c r="F184" s="65" t="s">
        <v>716</v>
      </c>
      <c r="G184" s="225"/>
      <c r="H184" s="8">
        <v>1</v>
      </c>
      <c r="I184" s="8">
        <v>1</v>
      </c>
      <c r="J184" s="8">
        <v>0</v>
      </c>
      <c r="K184" s="8"/>
      <c r="L184" s="8"/>
      <c r="M184" s="8"/>
      <c r="N184" s="25">
        <v>0</v>
      </c>
      <c r="O184" s="8"/>
      <c r="P184" s="8"/>
      <c r="Q184" s="8"/>
      <c r="R184" s="8"/>
      <c r="S184" s="8"/>
      <c r="T184" s="238">
        <f t="shared" ref="T184:T199" si="25">H184+I184*2+J184*4+K184*8+L184*16+M184*32+N184*64+P184*256+Q184*512+R184*1024+S184*2048</f>
        <v>3</v>
      </c>
      <c r="U184" s="225"/>
      <c r="V184" s="225"/>
      <c r="W184" s="225"/>
      <c r="X184" s="225"/>
      <c r="Y184" s="225"/>
      <c r="Z184" s="225"/>
      <c r="AA184" s="225"/>
      <c r="AB184" s="225"/>
      <c r="AC184" s="225"/>
      <c r="AD184" s="225"/>
      <c r="AE184" s="225"/>
      <c r="AF184" s="243"/>
      <c r="AG184" s="225"/>
      <c r="AH184" s="225"/>
      <c r="AI184" s="225"/>
      <c r="AJ184" s="225"/>
      <c r="AK184" s="225"/>
      <c r="AL184" s="225"/>
      <c r="AM184" s="239"/>
      <c r="AN184" s="239"/>
      <c r="AO184" s="239"/>
      <c r="AP184" s="225"/>
      <c r="AQ184" s="225"/>
      <c r="AR184" s="243"/>
      <c r="AS184" s="225"/>
      <c r="AT184" s="225"/>
      <c r="AU184" s="225"/>
      <c r="AV184" s="225"/>
      <c r="AW184" s="225"/>
      <c r="AX184" s="225"/>
      <c r="AY184" s="225">
        <v>100</v>
      </c>
    </row>
    <row r="185" ht="17.5" spans="1:51">
      <c r="A185" s="31">
        <f>A181</f>
        <v>608</v>
      </c>
      <c r="B185" s="40" t="s">
        <v>432</v>
      </c>
      <c r="C185" s="31" t="s">
        <v>433</v>
      </c>
      <c r="D185" s="41" t="s">
        <v>109</v>
      </c>
      <c r="E185" s="42" t="s">
        <v>434</v>
      </c>
      <c r="F185" s="42" t="s">
        <v>435</v>
      </c>
      <c r="G185" s="223"/>
      <c r="H185" s="21">
        <v>1</v>
      </c>
      <c r="I185" s="21">
        <v>1</v>
      </c>
      <c r="J185" s="21">
        <v>0</v>
      </c>
      <c r="K185" s="21">
        <v>0</v>
      </c>
      <c r="L185" s="21">
        <v>0</v>
      </c>
      <c r="M185" s="21">
        <v>0</v>
      </c>
      <c r="N185" s="25">
        <v>0</v>
      </c>
      <c r="O185" s="21">
        <f t="shared" ref="O185:O199" si="26">P185+Q185*2+R185*4+S185*8</f>
        <v>0</v>
      </c>
      <c r="P185" s="21">
        <v>0</v>
      </c>
      <c r="Q185" s="21">
        <v>0</v>
      </c>
      <c r="R185" s="21">
        <v>0</v>
      </c>
      <c r="S185" s="21">
        <v>0</v>
      </c>
      <c r="T185" s="234">
        <f t="shared" si="25"/>
        <v>3</v>
      </c>
      <c r="U185" s="223">
        <v>85</v>
      </c>
      <c r="V185" s="223">
        <v>4</v>
      </c>
      <c r="W185" s="223">
        <v>400</v>
      </c>
      <c r="X185" s="223">
        <v>25</v>
      </c>
      <c r="Y185" s="223">
        <v>1000</v>
      </c>
      <c r="Z185" s="223">
        <v>50</v>
      </c>
      <c r="AA185" s="223">
        <v>1850</v>
      </c>
      <c r="AB185" s="223">
        <v>75</v>
      </c>
      <c r="AC185" s="223">
        <v>3000</v>
      </c>
      <c r="AD185" s="223">
        <v>0</v>
      </c>
      <c r="AE185" s="223">
        <v>0</v>
      </c>
      <c r="AF185" s="243">
        <v>30000</v>
      </c>
      <c r="AG185" s="223">
        <v>110</v>
      </c>
      <c r="AH185" s="223">
        <v>125</v>
      </c>
      <c r="AI185" s="223">
        <v>120</v>
      </c>
      <c r="AJ185" s="223">
        <v>120</v>
      </c>
      <c r="AK185" s="223">
        <v>5050</v>
      </c>
      <c r="AL185" s="223">
        <v>115</v>
      </c>
      <c r="AM185" s="248">
        <v>60050</v>
      </c>
      <c r="AN185" s="248">
        <v>110</v>
      </c>
      <c r="AO185" s="248">
        <v>60100</v>
      </c>
      <c r="AP185" s="223">
        <v>0</v>
      </c>
      <c r="AQ185" s="223">
        <v>0</v>
      </c>
      <c r="AR185" s="243">
        <v>30000</v>
      </c>
      <c r="AS185" s="223">
        <v>50</v>
      </c>
      <c r="AT185" s="223">
        <v>120</v>
      </c>
      <c r="AU185" s="223">
        <v>86</v>
      </c>
      <c r="AV185" s="223">
        <v>85</v>
      </c>
      <c r="AW185" s="223">
        <v>114</v>
      </c>
      <c r="AX185" s="223">
        <v>115</v>
      </c>
      <c r="AY185" s="223">
        <v>100</v>
      </c>
    </row>
    <row r="186" s="6" customFormat="1" ht="17.5" spans="1:51">
      <c r="A186" s="62"/>
      <c r="B186" s="63"/>
      <c r="C186" s="62"/>
      <c r="D186" s="64"/>
      <c r="E186" s="65"/>
      <c r="F186" s="65" t="s">
        <v>721</v>
      </c>
      <c r="G186" s="225"/>
      <c r="H186" s="8">
        <v>1</v>
      </c>
      <c r="I186" s="8">
        <v>1</v>
      </c>
      <c r="J186" s="8">
        <v>0</v>
      </c>
      <c r="K186" s="8"/>
      <c r="L186" s="8"/>
      <c r="M186" s="8"/>
      <c r="N186" s="25">
        <v>0</v>
      </c>
      <c r="O186" s="8"/>
      <c r="P186" s="8"/>
      <c r="Q186" s="8"/>
      <c r="R186" s="8"/>
      <c r="S186" s="8"/>
      <c r="T186" s="238">
        <f t="shared" si="25"/>
        <v>3</v>
      </c>
      <c r="U186" s="225"/>
      <c r="V186" s="225"/>
      <c r="W186" s="225"/>
      <c r="X186" s="225"/>
      <c r="Y186" s="225"/>
      <c r="Z186" s="225"/>
      <c r="AA186" s="225"/>
      <c r="AB186" s="225"/>
      <c r="AC186" s="225"/>
      <c r="AD186" s="225"/>
      <c r="AE186" s="225"/>
      <c r="AF186" s="243"/>
      <c r="AG186" s="225"/>
      <c r="AH186" s="225"/>
      <c r="AI186" s="225"/>
      <c r="AJ186" s="225"/>
      <c r="AK186" s="225"/>
      <c r="AL186" s="225"/>
      <c r="AM186" s="239"/>
      <c r="AN186" s="239"/>
      <c r="AO186" s="239"/>
      <c r="AP186" s="225"/>
      <c r="AQ186" s="225"/>
      <c r="AR186" s="243"/>
      <c r="AS186" s="225"/>
      <c r="AT186" s="225"/>
      <c r="AU186" s="225"/>
      <c r="AV186" s="225"/>
      <c r="AW186" s="225"/>
      <c r="AX186" s="225"/>
      <c r="AY186" s="225">
        <v>100</v>
      </c>
    </row>
    <row r="187" ht="17.5" spans="1:51">
      <c r="A187" s="31">
        <f>A185</f>
        <v>608</v>
      </c>
      <c r="B187" s="40" t="s">
        <v>432</v>
      </c>
      <c r="C187" s="31" t="s">
        <v>439</v>
      </c>
      <c r="D187" s="41" t="s">
        <v>120</v>
      </c>
      <c r="E187" s="42" t="s">
        <v>440</v>
      </c>
      <c r="F187" s="42" t="s">
        <v>441</v>
      </c>
      <c r="G187" s="223"/>
      <c r="H187" s="21">
        <v>1</v>
      </c>
      <c r="I187" s="21">
        <v>1</v>
      </c>
      <c r="J187" s="21">
        <v>0</v>
      </c>
      <c r="K187" s="21">
        <v>0</v>
      </c>
      <c r="L187" s="21">
        <v>0</v>
      </c>
      <c r="M187" s="21">
        <v>0</v>
      </c>
      <c r="N187" s="25">
        <v>0</v>
      </c>
      <c r="O187" s="21">
        <f t="shared" si="26"/>
        <v>0</v>
      </c>
      <c r="P187" s="21">
        <v>0</v>
      </c>
      <c r="Q187" s="21">
        <v>0</v>
      </c>
      <c r="R187" s="21">
        <v>0</v>
      </c>
      <c r="S187" s="21">
        <v>0</v>
      </c>
      <c r="T187" s="234">
        <f t="shared" si="25"/>
        <v>3</v>
      </c>
      <c r="U187" s="223">
        <v>85</v>
      </c>
      <c r="V187" s="223">
        <v>4</v>
      </c>
      <c r="W187" s="223">
        <v>400</v>
      </c>
      <c r="X187" s="223">
        <v>25</v>
      </c>
      <c r="Y187" s="223">
        <v>1000</v>
      </c>
      <c r="Z187" s="223">
        <v>50</v>
      </c>
      <c r="AA187" s="223">
        <v>1850</v>
      </c>
      <c r="AB187" s="223">
        <v>75</v>
      </c>
      <c r="AC187" s="223">
        <v>3000</v>
      </c>
      <c r="AD187" s="223">
        <v>0</v>
      </c>
      <c r="AE187" s="223">
        <v>0</v>
      </c>
      <c r="AF187" s="243">
        <v>30000</v>
      </c>
      <c r="AG187" s="223">
        <v>110</v>
      </c>
      <c r="AH187" s="223">
        <v>125</v>
      </c>
      <c r="AI187" s="223">
        <v>120</v>
      </c>
      <c r="AJ187" s="223">
        <v>120</v>
      </c>
      <c r="AK187" s="223">
        <v>5050</v>
      </c>
      <c r="AL187" s="223">
        <v>115</v>
      </c>
      <c r="AM187" s="248">
        <v>60050</v>
      </c>
      <c r="AN187" s="248">
        <v>110</v>
      </c>
      <c r="AO187" s="248">
        <v>60100</v>
      </c>
      <c r="AP187" s="223">
        <v>0</v>
      </c>
      <c r="AQ187" s="223">
        <v>0</v>
      </c>
      <c r="AR187" s="243">
        <v>30000</v>
      </c>
      <c r="AS187" s="223">
        <v>50</v>
      </c>
      <c r="AT187" s="223">
        <v>120</v>
      </c>
      <c r="AU187" s="223">
        <v>86</v>
      </c>
      <c r="AV187" s="223">
        <v>85</v>
      </c>
      <c r="AW187" s="223">
        <v>114</v>
      </c>
      <c r="AX187" s="223">
        <v>115</v>
      </c>
      <c r="AY187" s="223">
        <v>100</v>
      </c>
    </row>
    <row r="188" s="6" customFormat="1" ht="17.5" spans="1:51">
      <c r="A188" s="62"/>
      <c r="B188" s="63"/>
      <c r="C188" s="62"/>
      <c r="D188" s="64"/>
      <c r="E188" s="65"/>
      <c r="F188" s="65" t="s">
        <v>722</v>
      </c>
      <c r="G188" s="225"/>
      <c r="H188" s="8">
        <v>1</v>
      </c>
      <c r="I188" s="8">
        <v>1</v>
      </c>
      <c r="J188" s="8">
        <v>0</v>
      </c>
      <c r="K188" s="8"/>
      <c r="L188" s="8"/>
      <c r="M188" s="8"/>
      <c r="N188" s="25">
        <v>0</v>
      </c>
      <c r="O188" s="8"/>
      <c r="P188" s="8"/>
      <c r="Q188" s="8"/>
      <c r="R188" s="8"/>
      <c r="S188" s="8"/>
      <c r="T188" s="238">
        <f t="shared" si="25"/>
        <v>3</v>
      </c>
      <c r="U188" s="225"/>
      <c r="V188" s="225"/>
      <c r="W188" s="225"/>
      <c r="X188" s="225"/>
      <c r="Y188" s="225"/>
      <c r="Z188" s="225"/>
      <c r="AA188" s="225"/>
      <c r="AB188" s="225"/>
      <c r="AC188" s="225"/>
      <c r="AD188" s="225"/>
      <c r="AE188" s="225"/>
      <c r="AF188" s="243"/>
      <c r="AG188" s="225"/>
      <c r="AH188" s="225"/>
      <c r="AI188" s="225"/>
      <c r="AJ188" s="225"/>
      <c r="AK188" s="225"/>
      <c r="AL188" s="225"/>
      <c r="AM188" s="239"/>
      <c r="AN188" s="239"/>
      <c r="AO188" s="239"/>
      <c r="AP188" s="225"/>
      <c r="AQ188" s="225"/>
      <c r="AR188" s="243"/>
      <c r="AS188" s="225"/>
      <c r="AT188" s="225"/>
      <c r="AU188" s="225"/>
      <c r="AV188" s="225"/>
      <c r="AW188" s="225"/>
      <c r="AX188" s="225"/>
      <c r="AY188" s="225">
        <v>100</v>
      </c>
    </row>
    <row r="189" ht="17.5" spans="1:51">
      <c r="A189" s="31">
        <f>A187</f>
        <v>608</v>
      </c>
      <c r="B189" s="40" t="s">
        <v>432</v>
      </c>
      <c r="C189" s="31" t="s">
        <v>445</v>
      </c>
      <c r="D189" s="41" t="s">
        <v>126</v>
      </c>
      <c r="E189" s="42" t="s">
        <v>446</v>
      </c>
      <c r="F189" s="42" t="s">
        <v>447</v>
      </c>
      <c r="G189" s="223"/>
      <c r="H189" s="21">
        <v>1</v>
      </c>
      <c r="I189" s="21">
        <v>1</v>
      </c>
      <c r="J189" s="21">
        <v>0</v>
      </c>
      <c r="K189" s="21">
        <v>0</v>
      </c>
      <c r="L189" s="21">
        <v>0</v>
      </c>
      <c r="M189" s="21">
        <v>0</v>
      </c>
      <c r="N189" s="25">
        <v>0</v>
      </c>
      <c r="O189" s="21">
        <f t="shared" si="26"/>
        <v>0</v>
      </c>
      <c r="P189" s="21">
        <v>0</v>
      </c>
      <c r="Q189" s="21">
        <v>0</v>
      </c>
      <c r="R189" s="21">
        <v>0</v>
      </c>
      <c r="S189" s="21">
        <v>0</v>
      </c>
      <c r="T189" s="234">
        <f t="shared" si="25"/>
        <v>3</v>
      </c>
      <c r="U189" s="223">
        <v>85</v>
      </c>
      <c r="V189" s="223">
        <v>4</v>
      </c>
      <c r="W189" s="223">
        <v>400</v>
      </c>
      <c r="X189" s="223">
        <v>25</v>
      </c>
      <c r="Y189" s="223">
        <v>1000</v>
      </c>
      <c r="Z189" s="223">
        <v>50</v>
      </c>
      <c r="AA189" s="223">
        <v>1850</v>
      </c>
      <c r="AB189" s="223">
        <v>75</v>
      </c>
      <c r="AC189" s="223">
        <v>3000</v>
      </c>
      <c r="AD189" s="223">
        <v>0</v>
      </c>
      <c r="AE189" s="223">
        <v>0</v>
      </c>
      <c r="AF189" s="243">
        <v>30000</v>
      </c>
      <c r="AG189" s="223">
        <v>110</v>
      </c>
      <c r="AH189" s="223">
        <v>125</v>
      </c>
      <c r="AI189" s="223">
        <v>120</v>
      </c>
      <c r="AJ189" s="223">
        <v>120</v>
      </c>
      <c r="AK189" s="223">
        <v>5050</v>
      </c>
      <c r="AL189" s="223">
        <v>115</v>
      </c>
      <c r="AM189" s="248">
        <v>60050</v>
      </c>
      <c r="AN189" s="248">
        <v>110</v>
      </c>
      <c r="AO189" s="248">
        <v>60100</v>
      </c>
      <c r="AP189" s="223">
        <v>0</v>
      </c>
      <c r="AQ189" s="223">
        <v>0</v>
      </c>
      <c r="AR189" s="243">
        <v>30000</v>
      </c>
      <c r="AS189" s="223">
        <v>50</v>
      </c>
      <c r="AT189" s="223">
        <v>120</v>
      </c>
      <c r="AU189" s="223">
        <v>86</v>
      </c>
      <c r="AV189" s="223">
        <v>85</v>
      </c>
      <c r="AW189" s="223">
        <v>114</v>
      </c>
      <c r="AX189" s="223">
        <v>115</v>
      </c>
      <c r="AY189" s="223">
        <v>100</v>
      </c>
    </row>
    <row r="190" s="10" customFormat="1" ht="17.5" spans="1:51">
      <c r="A190" s="70"/>
      <c r="B190" s="71"/>
      <c r="C190" s="70"/>
      <c r="D190" s="72"/>
      <c r="E190" s="73" t="s">
        <v>192</v>
      </c>
      <c r="F190" s="73"/>
      <c r="G190" s="110"/>
      <c r="H190" s="75">
        <v>1</v>
      </c>
      <c r="I190" s="75">
        <v>1</v>
      </c>
      <c r="J190" s="75">
        <v>1</v>
      </c>
      <c r="K190" s="75">
        <v>0</v>
      </c>
      <c r="L190" s="75">
        <v>0</v>
      </c>
      <c r="M190" s="75">
        <v>0</v>
      </c>
      <c r="N190" s="25">
        <v>0</v>
      </c>
      <c r="O190" s="75">
        <f t="shared" si="26"/>
        <v>0</v>
      </c>
      <c r="P190" s="75">
        <v>0</v>
      </c>
      <c r="Q190" s="75">
        <v>0</v>
      </c>
      <c r="R190" s="75">
        <v>0</v>
      </c>
      <c r="S190" s="75">
        <v>0</v>
      </c>
      <c r="T190" s="141">
        <f t="shared" si="25"/>
        <v>7</v>
      </c>
      <c r="U190" s="110">
        <v>50</v>
      </c>
      <c r="V190" s="110" t="s">
        <v>1371</v>
      </c>
      <c r="W190" s="110" t="s">
        <v>1388</v>
      </c>
      <c r="X190" s="110">
        <v>25</v>
      </c>
      <c r="Y190" s="110" t="s">
        <v>1389</v>
      </c>
      <c r="Z190" s="110">
        <v>50</v>
      </c>
      <c r="AA190" s="110" t="s">
        <v>1390</v>
      </c>
      <c r="AB190" s="110">
        <v>50</v>
      </c>
      <c r="AC190" s="110" t="s">
        <v>1391</v>
      </c>
      <c r="AD190" s="110">
        <v>0</v>
      </c>
      <c r="AE190" s="110">
        <v>0</v>
      </c>
      <c r="AF190" s="243">
        <v>30000</v>
      </c>
      <c r="AG190" s="110">
        <v>120</v>
      </c>
      <c r="AH190" s="110">
        <v>125</v>
      </c>
      <c r="AI190" s="110" t="s">
        <v>1392</v>
      </c>
      <c r="AJ190" s="110">
        <v>120</v>
      </c>
      <c r="AK190" s="110" t="s">
        <v>1393</v>
      </c>
      <c r="AL190" s="110">
        <v>120</v>
      </c>
      <c r="AM190" s="251" t="s">
        <v>1378</v>
      </c>
      <c r="AN190" s="251">
        <v>120</v>
      </c>
      <c r="AO190" s="251" t="s">
        <v>181</v>
      </c>
      <c r="AP190" s="110">
        <v>0</v>
      </c>
      <c r="AQ190" s="110">
        <v>0</v>
      </c>
      <c r="AR190" s="243">
        <v>30000</v>
      </c>
      <c r="AS190" s="110">
        <v>50</v>
      </c>
      <c r="AT190" s="110">
        <v>120</v>
      </c>
      <c r="AU190" s="110">
        <v>50</v>
      </c>
      <c r="AV190" s="110">
        <v>50</v>
      </c>
      <c r="AW190" s="110">
        <v>120</v>
      </c>
      <c r="AX190" s="110">
        <v>120</v>
      </c>
      <c r="AY190" s="110">
        <v>100</v>
      </c>
    </row>
    <row r="191" s="19" customFormat="1" ht="17.5" spans="1:51">
      <c r="A191" s="59">
        <f>A189</f>
        <v>608</v>
      </c>
      <c r="B191" s="58" t="s">
        <v>450</v>
      </c>
      <c r="C191" s="59" t="s">
        <v>451</v>
      </c>
      <c r="D191" s="60" t="s">
        <v>109</v>
      </c>
      <c r="E191" s="61" t="s">
        <v>452</v>
      </c>
      <c r="F191" s="59" t="s">
        <v>451</v>
      </c>
      <c r="G191" s="223"/>
      <c r="H191" s="119">
        <v>1</v>
      </c>
      <c r="I191" s="119">
        <v>1</v>
      </c>
      <c r="J191" s="119">
        <v>1</v>
      </c>
      <c r="K191" s="119">
        <v>0</v>
      </c>
      <c r="L191" s="119">
        <v>0</v>
      </c>
      <c r="M191" s="119">
        <v>0</v>
      </c>
      <c r="N191" s="25">
        <v>0</v>
      </c>
      <c r="O191" s="119">
        <f t="shared" si="26"/>
        <v>0</v>
      </c>
      <c r="P191" s="119">
        <v>0</v>
      </c>
      <c r="Q191" s="119">
        <v>0</v>
      </c>
      <c r="R191" s="119">
        <v>0</v>
      </c>
      <c r="S191" s="119">
        <v>0</v>
      </c>
      <c r="T191" s="234">
        <f t="shared" si="25"/>
        <v>7</v>
      </c>
      <c r="U191" s="223">
        <v>85</v>
      </c>
      <c r="V191" s="223">
        <v>4</v>
      </c>
      <c r="W191" s="223">
        <v>400</v>
      </c>
      <c r="X191" s="223">
        <v>25</v>
      </c>
      <c r="Y191" s="223">
        <v>1000</v>
      </c>
      <c r="Z191" s="223">
        <v>50</v>
      </c>
      <c r="AA191" s="223">
        <v>1850</v>
      </c>
      <c r="AB191" s="223">
        <v>75</v>
      </c>
      <c r="AC191" s="223">
        <v>3000</v>
      </c>
      <c r="AD191" s="223">
        <v>0</v>
      </c>
      <c r="AE191" s="223">
        <v>0</v>
      </c>
      <c r="AF191" s="243">
        <v>30000</v>
      </c>
      <c r="AG191" s="223">
        <v>120</v>
      </c>
      <c r="AH191" s="223">
        <v>125</v>
      </c>
      <c r="AI191" s="223">
        <v>120</v>
      </c>
      <c r="AJ191" s="223">
        <v>120</v>
      </c>
      <c r="AK191" s="223">
        <v>5050</v>
      </c>
      <c r="AL191" s="223">
        <v>115</v>
      </c>
      <c r="AM191" s="248">
        <v>60050</v>
      </c>
      <c r="AN191" s="248">
        <v>110</v>
      </c>
      <c r="AO191" s="248">
        <v>60100</v>
      </c>
      <c r="AP191" s="223">
        <v>0</v>
      </c>
      <c r="AQ191" s="223">
        <v>0</v>
      </c>
      <c r="AR191" s="243">
        <v>30000</v>
      </c>
      <c r="AS191" s="223">
        <v>50</v>
      </c>
      <c r="AT191" s="223">
        <v>120</v>
      </c>
      <c r="AU191" s="223">
        <v>50</v>
      </c>
      <c r="AV191" s="223">
        <v>50</v>
      </c>
      <c r="AW191" s="223">
        <v>120</v>
      </c>
      <c r="AX191" s="223">
        <v>120</v>
      </c>
      <c r="AY191" s="223">
        <v>100</v>
      </c>
    </row>
    <row r="192" s="10" customFormat="1" ht="17.5" spans="1:51">
      <c r="A192" s="107"/>
      <c r="B192" s="71"/>
      <c r="C192" s="70" t="s">
        <v>451</v>
      </c>
      <c r="D192" s="72"/>
      <c r="E192" s="73"/>
      <c r="F192" s="70" t="s">
        <v>728</v>
      </c>
      <c r="G192" s="110"/>
      <c r="H192" s="75">
        <v>1</v>
      </c>
      <c r="I192" s="75">
        <v>1</v>
      </c>
      <c r="J192" s="75">
        <v>1</v>
      </c>
      <c r="K192" s="75">
        <v>0</v>
      </c>
      <c r="L192" s="75">
        <v>0</v>
      </c>
      <c r="M192" s="75">
        <v>0</v>
      </c>
      <c r="N192" s="25">
        <v>0</v>
      </c>
      <c r="O192" s="75">
        <f t="shared" si="26"/>
        <v>0</v>
      </c>
      <c r="P192" s="75">
        <v>0</v>
      </c>
      <c r="Q192" s="75">
        <v>0</v>
      </c>
      <c r="R192" s="75">
        <v>0</v>
      </c>
      <c r="S192" s="75">
        <v>0</v>
      </c>
      <c r="T192" s="141">
        <f t="shared" si="25"/>
        <v>7</v>
      </c>
      <c r="U192" s="110">
        <v>50</v>
      </c>
      <c r="V192" s="110" t="s">
        <v>1371</v>
      </c>
      <c r="W192" s="110" t="s">
        <v>1388</v>
      </c>
      <c r="X192" s="110">
        <v>25</v>
      </c>
      <c r="Y192" s="110" t="s">
        <v>1389</v>
      </c>
      <c r="Z192" s="110">
        <v>50</v>
      </c>
      <c r="AA192" s="110" t="s">
        <v>1390</v>
      </c>
      <c r="AB192" s="110">
        <v>50</v>
      </c>
      <c r="AC192" s="110" t="s">
        <v>1391</v>
      </c>
      <c r="AD192" s="110">
        <v>0</v>
      </c>
      <c r="AE192" s="110">
        <v>0</v>
      </c>
      <c r="AF192" s="243">
        <v>30000</v>
      </c>
      <c r="AG192" s="110">
        <v>120</v>
      </c>
      <c r="AH192" s="110">
        <v>125</v>
      </c>
      <c r="AI192" s="110" t="s">
        <v>1392</v>
      </c>
      <c r="AJ192" s="110">
        <v>120</v>
      </c>
      <c r="AK192" s="110" t="s">
        <v>1393</v>
      </c>
      <c r="AL192" s="110">
        <v>120</v>
      </c>
      <c r="AM192" s="251" t="s">
        <v>1378</v>
      </c>
      <c r="AN192" s="251">
        <v>120</v>
      </c>
      <c r="AO192" s="251" t="s">
        <v>181</v>
      </c>
      <c r="AP192" s="110">
        <v>0</v>
      </c>
      <c r="AQ192" s="110">
        <v>0</v>
      </c>
      <c r="AR192" s="243">
        <v>30000</v>
      </c>
      <c r="AS192" s="110">
        <v>50</v>
      </c>
      <c r="AT192" s="110">
        <v>120</v>
      </c>
      <c r="AU192" s="110">
        <v>50</v>
      </c>
      <c r="AV192" s="110">
        <v>50</v>
      </c>
      <c r="AW192" s="110">
        <v>120</v>
      </c>
      <c r="AX192" s="110">
        <v>120</v>
      </c>
      <c r="AY192" s="110">
        <v>100</v>
      </c>
    </row>
    <row r="193" customFormat="1" ht="17.5" spans="1:51">
      <c r="A193" s="57">
        <f>A191</f>
        <v>608</v>
      </c>
      <c r="B193" s="58" t="s">
        <v>450</v>
      </c>
      <c r="C193" s="59" t="s">
        <v>451</v>
      </c>
      <c r="D193" s="60" t="s">
        <v>120</v>
      </c>
      <c r="E193" s="61" t="s">
        <v>456</v>
      </c>
      <c r="F193" s="59" t="s">
        <v>728</v>
      </c>
      <c r="G193" s="223"/>
      <c r="H193" s="119">
        <v>1</v>
      </c>
      <c r="I193" s="119">
        <v>1</v>
      </c>
      <c r="J193" s="119">
        <v>1</v>
      </c>
      <c r="K193" s="119">
        <v>0</v>
      </c>
      <c r="L193" s="119">
        <v>0</v>
      </c>
      <c r="M193" s="119">
        <v>0</v>
      </c>
      <c r="N193" s="25">
        <v>0</v>
      </c>
      <c r="O193" s="119">
        <f t="shared" si="26"/>
        <v>0</v>
      </c>
      <c r="P193" s="119">
        <v>0</v>
      </c>
      <c r="Q193" s="119">
        <v>0</v>
      </c>
      <c r="R193" s="119">
        <v>0</v>
      </c>
      <c r="S193" s="119">
        <v>0</v>
      </c>
      <c r="T193" s="234">
        <f t="shared" si="25"/>
        <v>7</v>
      </c>
      <c r="U193" s="223">
        <v>85</v>
      </c>
      <c r="V193" s="223">
        <v>4</v>
      </c>
      <c r="W193" s="223">
        <v>400</v>
      </c>
      <c r="X193" s="223">
        <v>25</v>
      </c>
      <c r="Y193" s="223">
        <v>1000</v>
      </c>
      <c r="Z193" s="223">
        <v>50</v>
      </c>
      <c r="AA193" s="223">
        <v>1850</v>
      </c>
      <c r="AB193" s="223">
        <v>75</v>
      </c>
      <c r="AC193" s="223">
        <v>3000</v>
      </c>
      <c r="AD193" s="171">
        <v>0</v>
      </c>
      <c r="AE193" s="171">
        <v>0</v>
      </c>
      <c r="AF193" s="243">
        <v>30000</v>
      </c>
      <c r="AG193" s="171">
        <v>120</v>
      </c>
      <c r="AH193" s="223">
        <v>125</v>
      </c>
      <c r="AI193" s="223">
        <v>120</v>
      </c>
      <c r="AJ193" s="223">
        <v>120</v>
      </c>
      <c r="AK193" s="223">
        <v>5050</v>
      </c>
      <c r="AL193" s="223">
        <v>115</v>
      </c>
      <c r="AM193" s="248">
        <v>60050</v>
      </c>
      <c r="AN193" s="248">
        <v>110</v>
      </c>
      <c r="AO193" s="248">
        <v>60100</v>
      </c>
      <c r="AP193" s="171">
        <v>0</v>
      </c>
      <c r="AQ193" s="171">
        <v>0</v>
      </c>
      <c r="AR193" s="243">
        <v>30000</v>
      </c>
      <c r="AS193" s="171">
        <v>50</v>
      </c>
      <c r="AT193" s="171">
        <v>120</v>
      </c>
      <c r="AU193" s="171">
        <v>50</v>
      </c>
      <c r="AV193" s="171">
        <v>50</v>
      </c>
      <c r="AW193" s="171">
        <v>120</v>
      </c>
      <c r="AX193" s="171">
        <v>120</v>
      </c>
      <c r="AY193" s="171">
        <v>100</v>
      </c>
    </row>
    <row r="194" s="11" customFormat="1" ht="17.5" spans="1:51">
      <c r="A194" s="107"/>
      <c r="B194" s="71"/>
      <c r="C194" s="70"/>
      <c r="D194" s="72"/>
      <c r="E194" s="73" t="s">
        <v>452</v>
      </c>
      <c r="F194" s="70" t="s">
        <v>457</v>
      </c>
      <c r="G194" s="110"/>
      <c r="H194" s="75">
        <v>1</v>
      </c>
      <c r="I194" s="75">
        <v>1</v>
      </c>
      <c r="J194" s="75">
        <v>1</v>
      </c>
      <c r="K194" s="75">
        <v>0</v>
      </c>
      <c r="L194" s="75">
        <v>0</v>
      </c>
      <c r="M194" s="75">
        <v>0</v>
      </c>
      <c r="N194" s="25">
        <v>0</v>
      </c>
      <c r="O194" s="75">
        <v>0</v>
      </c>
      <c r="P194" s="75">
        <v>0</v>
      </c>
      <c r="Q194" s="75">
        <v>0</v>
      </c>
      <c r="R194" s="75">
        <v>0</v>
      </c>
      <c r="S194" s="75">
        <v>0</v>
      </c>
      <c r="T194" s="141">
        <v>7</v>
      </c>
      <c r="U194" s="110">
        <v>50</v>
      </c>
      <c r="V194" s="110" t="s">
        <v>1371</v>
      </c>
      <c r="W194" s="110" t="s">
        <v>1388</v>
      </c>
      <c r="X194" s="110">
        <v>25</v>
      </c>
      <c r="Y194" s="110" t="s">
        <v>1389</v>
      </c>
      <c r="Z194" s="110">
        <v>50</v>
      </c>
      <c r="AA194" s="110" t="s">
        <v>1422</v>
      </c>
      <c r="AB194" s="110">
        <v>75</v>
      </c>
      <c r="AC194" s="110" t="s">
        <v>1391</v>
      </c>
      <c r="AD194" s="290">
        <v>0</v>
      </c>
      <c r="AE194" s="110">
        <v>0</v>
      </c>
      <c r="AF194" s="110">
        <v>30000</v>
      </c>
      <c r="AG194" s="110">
        <v>120</v>
      </c>
      <c r="AH194" s="110">
        <v>125</v>
      </c>
      <c r="AI194" s="110" t="s">
        <v>1423</v>
      </c>
      <c r="AJ194" s="110">
        <v>120</v>
      </c>
      <c r="AK194" s="110" t="s">
        <v>1393</v>
      </c>
      <c r="AL194" s="110">
        <v>115</v>
      </c>
      <c r="AM194" s="290" t="s">
        <v>1378</v>
      </c>
      <c r="AN194" s="251">
        <v>110</v>
      </c>
      <c r="AO194" s="251" t="s">
        <v>1378</v>
      </c>
      <c r="AP194" s="110">
        <v>0</v>
      </c>
      <c r="AQ194" s="110">
        <v>0</v>
      </c>
      <c r="AR194" s="110">
        <v>30000</v>
      </c>
      <c r="AS194" s="110">
        <v>85</v>
      </c>
      <c r="AT194" s="110">
        <v>110</v>
      </c>
      <c r="AU194" s="110">
        <v>50</v>
      </c>
      <c r="AV194" s="110">
        <v>50</v>
      </c>
      <c r="AW194" s="110">
        <v>120</v>
      </c>
      <c r="AX194" s="110">
        <v>120</v>
      </c>
      <c r="AY194" s="110">
        <v>100</v>
      </c>
    </row>
    <row r="195" s="5" customFormat="1" ht="17.5" spans="1:51">
      <c r="A195" s="57">
        <f>A193</f>
        <v>608</v>
      </c>
      <c r="B195" s="58" t="s">
        <v>450</v>
      </c>
      <c r="C195" s="59" t="s">
        <v>451</v>
      </c>
      <c r="D195" s="60" t="s">
        <v>126</v>
      </c>
      <c r="E195" s="61" t="s">
        <v>452</v>
      </c>
      <c r="F195" s="59" t="s">
        <v>457</v>
      </c>
      <c r="G195" s="223"/>
      <c r="H195" s="119">
        <v>1</v>
      </c>
      <c r="I195" s="119">
        <v>1</v>
      </c>
      <c r="J195" s="119">
        <v>1</v>
      </c>
      <c r="K195" s="119">
        <v>0</v>
      </c>
      <c r="L195" s="119">
        <v>0</v>
      </c>
      <c r="M195" s="119">
        <v>0</v>
      </c>
      <c r="N195" s="25">
        <v>0</v>
      </c>
      <c r="O195" s="119">
        <f t="shared" si="26"/>
        <v>0</v>
      </c>
      <c r="P195" s="119">
        <v>0</v>
      </c>
      <c r="Q195" s="119">
        <v>0</v>
      </c>
      <c r="R195" s="119">
        <v>0</v>
      </c>
      <c r="S195" s="119">
        <v>0</v>
      </c>
      <c r="T195" s="234">
        <f t="shared" si="25"/>
        <v>7</v>
      </c>
      <c r="U195" s="223">
        <v>50</v>
      </c>
      <c r="V195" s="223">
        <v>4</v>
      </c>
      <c r="W195" s="223">
        <v>400</v>
      </c>
      <c r="X195" s="223">
        <v>25</v>
      </c>
      <c r="Y195" s="223">
        <v>1000</v>
      </c>
      <c r="Z195" s="223">
        <v>50</v>
      </c>
      <c r="AA195" s="223">
        <v>1900</v>
      </c>
      <c r="AB195" s="171">
        <v>75</v>
      </c>
      <c r="AC195" s="223">
        <v>3000</v>
      </c>
      <c r="AD195" s="223">
        <v>0</v>
      </c>
      <c r="AE195" s="223">
        <v>0</v>
      </c>
      <c r="AF195" s="223">
        <v>30000</v>
      </c>
      <c r="AG195" s="223">
        <v>120</v>
      </c>
      <c r="AH195" s="223">
        <v>125</v>
      </c>
      <c r="AI195" s="223">
        <v>100</v>
      </c>
      <c r="AJ195" s="223">
        <v>120</v>
      </c>
      <c r="AK195" s="223">
        <v>5050</v>
      </c>
      <c r="AL195" s="223">
        <v>115</v>
      </c>
      <c r="AM195" s="260">
        <v>60100</v>
      </c>
      <c r="AN195" s="248">
        <v>110</v>
      </c>
      <c r="AO195" s="248">
        <v>60100</v>
      </c>
      <c r="AP195" s="223">
        <v>0</v>
      </c>
      <c r="AQ195" s="223">
        <v>0</v>
      </c>
      <c r="AR195" s="223">
        <v>30000</v>
      </c>
      <c r="AS195" s="223">
        <v>85</v>
      </c>
      <c r="AT195" s="223">
        <v>110</v>
      </c>
      <c r="AU195" s="223">
        <v>50</v>
      </c>
      <c r="AV195" s="223">
        <v>50</v>
      </c>
      <c r="AW195" s="223">
        <v>120</v>
      </c>
      <c r="AX195" s="223">
        <v>120</v>
      </c>
      <c r="AY195" s="223">
        <v>100</v>
      </c>
    </row>
    <row r="196" s="11" customFormat="1" ht="17.5" spans="1:51">
      <c r="A196" s="107"/>
      <c r="B196" s="71"/>
      <c r="C196" s="70"/>
      <c r="D196" s="72"/>
      <c r="E196" s="73" t="s">
        <v>452</v>
      </c>
      <c r="F196" s="70" t="s">
        <v>458</v>
      </c>
      <c r="G196" s="110"/>
      <c r="H196" s="75">
        <v>1</v>
      </c>
      <c r="I196" s="75">
        <v>1</v>
      </c>
      <c r="J196" s="75">
        <v>1</v>
      </c>
      <c r="K196" s="75">
        <v>0</v>
      </c>
      <c r="L196" s="75">
        <v>0</v>
      </c>
      <c r="M196" s="75">
        <v>0</v>
      </c>
      <c r="N196" s="25">
        <v>0</v>
      </c>
      <c r="O196" s="75">
        <v>0</v>
      </c>
      <c r="P196" s="75">
        <v>0</v>
      </c>
      <c r="Q196" s="75">
        <v>0</v>
      </c>
      <c r="R196" s="75">
        <v>0</v>
      </c>
      <c r="S196" s="75">
        <v>0</v>
      </c>
      <c r="T196" s="141">
        <v>7</v>
      </c>
      <c r="U196" s="110">
        <v>50</v>
      </c>
      <c r="V196" s="110" t="s">
        <v>1371</v>
      </c>
      <c r="W196" s="110" t="s">
        <v>1388</v>
      </c>
      <c r="X196" s="110">
        <v>25</v>
      </c>
      <c r="Y196" s="110" t="s">
        <v>1389</v>
      </c>
      <c r="Z196" s="110">
        <v>50</v>
      </c>
      <c r="AA196" s="110" t="s">
        <v>1422</v>
      </c>
      <c r="AB196" s="110">
        <v>75</v>
      </c>
      <c r="AC196" s="110" t="s">
        <v>1391</v>
      </c>
      <c r="AD196" s="290" t="s">
        <v>1424</v>
      </c>
      <c r="AE196" s="110">
        <v>0</v>
      </c>
      <c r="AF196" s="110">
        <v>30000</v>
      </c>
      <c r="AG196" s="110">
        <v>120</v>
      </c>
      <c r="AH196" s="110">
        <v>125</v>
      </c>
      <c r="AI196" s="110" t="s">
        <v>1423</v>
      </c>
      <c r="AJ196" s="110">
        <v>120</v>
      </c>
      <c r="AK196" s="110" t="s">
        <v>1393</v>
      </c>
      <c r="AL196" s="110">
        <v>115</v>
      </c>
      <c r="AM196" s="290" t="s">
        <v>1378</v>
      </c>
      <c r="AN196" s="251">
        <v>110</v>
      </c>
      <c r="AO196" s="251" t="s">
        <v>1378</v>
      </c>
      <c r="AP196" s="290" t="s">
        <v>1424</v>
      </c>
      <c r="AQ196" s="110">
        <v>0</v>
      </c>
      <c r="AR196" s="110">
        <v>30000</v>
      </c>
      <c r="AS196" s="110">
        <v>85</v>
      </c>
      <c r="AT196" s="110">
        <v>110</v>
      </c>
      <c r="AU196" s="110">
        <v>50</v>
      </c>
      <c r="AV196" s="110">
        <v>50</v>
      </c>
      <c r="AW196" s="110">
        <v>120</v>
      </c>
      <c r="AX196" s="110">
        <v>120</v>
      </c>
      <c r="AY196" s="110">
        <v>100</v>
      </c>
    </row>
    <row r="197" s="5" customFormat="1" ht="17.5" spans="1:51">
      <c r="A197" s="57">
        <f>A195</f>
        <v>608</v>
      </c>
      <c r="B197" s="58" t="s">
        <v>450</v>
      </c>
      <c r="C197" s="59" t="s">
        <v>451</v>
      </c>
      <c r="D197" s="60" t="s">
        <v>129</v>
      </c>
      <c r="E197" s="61" t="s">
        <v>452</v>
      </c>
      <c r="F197" s="59" t="s">
        <v>458</v>
      </c>
      <c r="G197" s="223"/>
      <c r="H197" s="119">
        <v>1</v>
      </c>
      <c r="I197" s="119">
        <v>1</v>
      </c>
      <c r="J197" s="119">
        <v>1</v>
      </c>
      <c r="K197" s="119">
        <v>0</v>
      </c>
      <c r="L197" s="119">
        <v>0</v>
      </c>
      <c r="M197" s="119">
        <v>0</v>
      </c>
      <c r="N197" s="25">
        <v>0</v>
      </c>
      <c r="O197" s="119">
        <f t="shared" si="26"/>
        <v>0</v>
      </c>
      <c r="P197" s="119">
        <v>0</v>
      </c>
      <c r="Q197" s="119">
        <v>0</v>
      </c>
      <c r="R197" s="119">
        <v>0</v>
      </c>
      <c r="S197" s="119">
        <v>0</v>
      </c>
      <c r="T197" s="234">
        <f t="shared" si="25"/>
        <v>7</v>
      </c>
      <c r="U197" s="223">
        <v>50</v>
      </c>
      <c r="V197" s="223">
        <v>4</v>
      </c>
      <c r="W197" s="223">
        <v>400</v>
      </c>
      <c r="X197" s="223">
        <v>25</v>
      </c>
      <c r="Y197" s="223">
        <v>1000</v>
      </c>
      <c r="Z197" s="223">
        <v>50</v>
      </c>
      <c r="AA197" s="223">
        <v>1900</v>
      </c>
      <c r="AB197" s="171">
        <v>75</v>
      </c>
      <c r="AC197" s="223">
        <v>3000</v>
      </c>
      <c r="AD197" s="223">
        <v>2</v>
      </c>
      <c r="AE197" s="223">
        <v>0</v>
      </c>
      <c r="AF197" s="223">
        <v>30000</v>
      </c>
      <c r="AG197" s="223">
        <v>120</v>
      </c>
      <c r="AH197" s="223">
        <v>125</v>
      </c>
      <c r="AI197" s="223">
        <v>100</v>
      </c>
      <c r="AJ197" s="223">
        <v>120</v>
      </c>
      <c r="AK197" s="223">
        <v>5050</v>
      </c>
      <c r="AL197" s="223">
        <v>115</v>
      </c>
      <c r="AM197" s="260">
        <v>60100</v>
      </c>
      <c r="AN197" s="248">
        <v>110</v>
      </c>
      <c r="AO197" s="248">
        <v>60100</v>
      </c>
      <c r="AP197" s="223">
        <v>2</v>
      </c>
      <c r="AQ197" s="223">
        <v>0</v>
      </c>
      <c r="AR197" s="223">
        <v>30000</v>
      </c>
      <c r="AS197" s="223">
        <v>85</v>
      </c>
      <c r="AT197" s="223">
        <v>110</v>
      </c>
      <c r="AU197" s="223">
        <v>50</v>
      </c>
      <c r="AV197" s="223">
        <v>50</v>
      </c>
      <c r="AW197" s="223">
        <v>120</v>
      </c>
      <c r="AX197" s="223">
        <v>120</v>
      </c>
      <c r="AY197" s="223">
        <v>100</v>
      </c>
    </row>
    <row r="198" s="3" customFormat="1" ht="17.5" spans="1:51">
      <c r="A198" s="45"/>
      <c r="B198" s="35"/>
      <c r="C198" s="34"/>
      <c r="D198" s="36"/>
      <c r="E198" s="37"/>
      <c r="F198" s="34"/>
      <c r="G198" s="222"/>
      <c r="H198" s="49">
        <v>1</v>
      </c>
      <c r="I198" s="49">
        <v>1</v>
      </c>
      <c r="J198" s="49">
        <v>1</v>
      </c>
      <c r="K198" s="49">
        <v>0</v>
      </c>
      <c r="L198" s="49">
        <v>0</v>
      </c>
      <c r="M198" s="49">
        <v>0</v>
      </c>
      <c r="N198" s="25">
        <v>0</v>
      </c>
      <c r="O198" s="49">
        <v>0</v>
      </c>
      <c r="P198" s="49">
        <v>0</v>
      </c>
      <c r="Q198" s="49">
        <v>0</v>
      </c>
      <c r="R198" s="49">
        <v>0</v>
      </c>
      <c r="S198" s="49">
        <v>0</v>
      </c>
      <c r="T198" s="148">
        <v>7</v>
      </c>
      <c r="U198" s="222">
        <v>50</v>
      </c>
      <c r="V198" s="222" t="s">
        <v>1371</v>
      </c>
      <c r="W198" s="222" t="s">
        <v>1388</v>
      </c>
      <c r="X198" s="222">
        <v>25</v>
      </c>
      <c r="Y198" s="222" t="s">
        <v>1389</v>
      </c>
      <c r="Z198" s="222">
        <v>50</v>
      </c>
      <c r="AA198" s="222" t="s">
        <v>1390</v>
      </c>
      <c r="AB198" s="222">
        <v>50</v>
      </c>
      <c r="AC198" s="222" t="s">
        <v>1391</v>
      </c>
      <c r="AD198" s="222">
        <v>0</v>
      </c>
      <c r="AE198" s="222">
        <v>0</v>
      </c>
      <c r="AF198" s="222">
        <v>30000</v>
      </c>
      <c r="AG198" s="222">
        <v>120</v>
      </c>
      <c r="AH198" s="222">
        <v>125</v>
      </c>
      <c r="AI198" s="222" t="s">
        <v>1392</v>
      </c>
      <c r="AJ198" s="222">
        <v>120</v>
      </c>
      <c r="AK198" s="222" t="s">
        <v>1393</v>
      </c>
      <c r="AL198" s="222">
        <v>120</v>
      </c>
      <c r="AM198" s="247" t="s">
        <v>1378</v>
      </c>
      <c r="AN198" s="247">
        <v>120</v>
      </c>
      <c r="AO198" s="247" t="s">
        <v>181</v>
      </c>
      <c r="AP198" s="222">
        <v>0</v>
      </c>
      <c r="AQ198" s="222">
        <v>0</v>
      </c>
      <c r="AR198" s="222">
        <v>30000</v>
      </c>
      <c r="AS198" s="222">
        <v>50</v>
      </c>
      <c r="AT198" s="222">
        <v>120</v>
      </c>
      <c r="AU198" s="222">
        <v>50</v>
      </c>
      <c r="AV198" s="222">
        <v>50</v>
      </c>
      <c r="AW198" s="222">
        <v>120</v>
      </c>
      <c r="AX198" s="222">
        <v>120</v>
      </c>
      <c r="AY198" s="222">
        <v>100</v>
      </c>
    </row>
    <row r="199" s="18" customFormat="1" ht="17.5" spans="1:51">
      <c r="A199" s="200">
        <f>A4</f>
        <v>608</v>
      </c>
      <c r="B199" s="184" t="s">
        <v>459</v>
      </c>
      <c r="C199" s="201" t="s">
        <v>460</v>
      </c>
      <c r="D199" s="186" t="s">
        <v>109</v>
      </c>
      <c r="E199" s="187" t="s">
        <v>461</v>
      </c>
      <c r="F199" s="201" t="s">
        <v>462</v>
      </c>
      <c r="G199" s="20"/>
      <c r="H199" s="20">
        <v>1</v>
      </c>
      <c r="I199" s="20">
        <v>1</v>
      </c>
      <c r="J199" s="20">
        <v>1</v>
      </c>
      <c r="K199" s="20">
        <v>0</v>
      </c>
      <c r="L199" s="20">
        <v>0</v>
      </c>
      <c r="M199" s="20">
        <v>0</v>
      </c>
      <c r="N199" s="25">
        <v>0</v>
      </c>
      <c r="O199" s="20">
        <f t="shared" si="26"/>
        <v>0</v>
      </c>
      <c r="P199" s="20">
        <v>0</v>
      </c>
      <c r="Q199" s="20">
        <v>0</v>
      </c>
      <c r="R199" s="20">
        <v>0</v>
      </c>
      <c r="S199" s="20">
        <v>0</v>
      </c>
      <c r="T199" s="20">
        <f t="shared" si="25"/>
        <v>7</v>
      </c>
      <c r="U199" s="20">
        <v>85</v>
      </c>
      <c r="V199" s="20">
        <v>4</v>
      </c>
      <c r="W199" s="20">
        <v>400</v>
      </c>
      <c r="X199" s="20">
        <v>25</v>
      </c>
      <c r="Y199" s="20">
        <v>1000</v>
      </c>
      <c r="Z199" s="20">
        <v>50</v>
      </c>
      <c r="AA199" s="20">
        <v>1850</v>
      </c>
      <c r="AB199" s="20">
        <v>75</v>
      </c>
      <c r="AC199" s="20">
        <v>3000</v>
      </c>
      <c r="AD199" s="20">
        <v>0</v>
      </c>
      <c r="AE199" s="20">
        <v>0</v>
      </c>
      <c r="AF199" s="20">
        <v>30000</v>
      </c>
      <c r="AG199" s="20">
        <v>120</v>
      </c>
      <c r="AH199" s="20">
        <v>125</v>
      </c>
      <c r="AI199" s="20">
        <v>120</v>
      </c>
      <c r="AJ199" s="20">
        <v>120</v>
      </c>
      <c r="AK199" s="20">
        <v>5050</v>
      </c>
      <c r="AL199" s="20">
        <v>115</v>
      </c>
      <c r="AM199" s="20">
        <v>60050</v>
      </c>
      <c r="AN199" s="20">
        <v>110</v>
      </c>
      <c r="AO199" s="20">
        <v>60100</v>
      </c>
      <c r="AP199" s="20">
        <v>0</v>
      </c>
      <c r="AQ199" s="20">
        <v>0</v>
      </c>
      <c r="AR199" s="20">
        <v>30000</v>
      </c>
      <c r="AS199" s="20">
        <v>50</v>
      </c>
      <c r="AT199" s="20">
        <v>120</v>
      </c>
      <c r="AU199" s="20">
        <v>50</v>
      </c>
      <c r="AV199" s="20">
        <v>50</v>
      </c>
      <c r="AW199" s="20">
        <v>120</v>
      </c>
      <c r="AX199" s="20">
        <v>120</v>
      </c>
      <c r="AY199" s="20">
        <v>100</v>
      </c>
    </row>
    <row r="200" ht="17.5" spans="1:52">
      <c r="A200" s="31">
        <f>A191</f>
        <v>608</v>
      </c>
      <c r="B200" s="40" t="s">
        <v>463</v>
      </c>
      <c r="C200" s="31"/>
      <c r="D200" s="41"/>
      <c r="E200" s="42"/>
      <c r="F200" s="42"/>
      <c r="G200" s="223"/>
      <c r="H200" s="271"/>
      <c r="I200" s="271"/>
      <c r="J200" s="271"/>
      <c r="K200" s="271"/>
      <c r="L200" s="271"/>
      <c r="M200" s="271"/>
      <c r="N200" s="255">
        <v>0</v>
      </c>
      <c r="O200" s="271"/>
      <c r="P200" s="271"/>
      <c r="Q200" s="271"/>
      <c r="R200" s="271"/>
      <c r="S200" s="271"/>
      <c r="T200" s="234"/>
      <c r="U200" s="223"/>
      <c r="V200" s="223"/>
      <c r="W200" s="223"/>
      <c r="X200" s="223"/>
      <c r="Y200" s="223"/>
      <c r="Z200" s="223"/>
      <c r="AA200" s="223"/>
      <c r="AB200" s="223"/>
      <c r="AC200" s="223"/>
      <c r="AD200" s="223">
        <v>0</v>
      </c>
      <c r="AE200" s="223">
        <v>0</v>
      </c>
      <c r="AF200" s="243">
        <v>30000</v>
      </c>
      <c r="AG200" s="223"/>
      <c r="AH200" s="223"/>
      <c r="AI200" s="223"/>
      <c r="AJ200" s="223"/>
      <c r="AK200" s="223"/>
      <c r="AL200" s="223"/>
      <c r="AM200" s="248"/>
      <c r="AN200" s="248"/>
      <c r="AO200" s="248"/>
      <c r="AP200" s="223"/>
      <c r="AQ200" s="223"/>
      <c r="AR200" s="243"/>
      <c r="AS200" s="223"/>
      <c r="AT200" s="223"/>
      <c r="AU200" s="223"/>
      <c r="AV200" s="223"/>
      <c r="AW200" s="223"/>
      <c r="AX200" s="223"/>
      <c r="AY200" s="223"/>
      <c r="AZ200" s="101"/>
    </row>
    <row r="201" ht="17.5" spans="1:51">
      <c r="A201" s="31">
        <f>A200</f>
        <v>608</v>
      </c>
      <c r="B201" s="40" t="s">
        <v>464</v>
      </c>
      <c r="C201" s="31" t="s">
        <v>465</v>
      </c>
      <c r="D201" s="41" t="s">
        <v>109</v>
      </c>
      <c r="E201" s="42" t="s">
        <v>466</v>
      </c>
      <c r="F201" s="42" t="s">
        <v>465</v>
      </c>
      <c r="G201" s="223"/>
      <c r="H201" s="21">
        <v>1</v>
      </c>
      <c r="I201" s="21">
        <v>1</v>
      </c>
      <c r="J201" s="21">
        <v>0</v>
      </c>
      <c r="K201" s="21">
        <v>0</v>
      </c>
      <c r="L201" s="21">
        <v>0</v>
      </c>
      <c r="M201" s="21">
        <v>0</v>
      </c>
      <c r="N201" s="25">
        <v>0</v>
      </c>
      <c r="O201" s="21">
        <f t="shared" ref="O201:O204" si="27">P201+Q201*2+R201*4+S201*8</f>
        <v>0</v>
      </c>
      <c r="P201" s="21">
        <v>0</v>
      </c>
      <c r="Q201" s="21">
        <v>0</v>
      </c>
      <c r="R201" s="21">
        <v>0</v>
      </c>
      <c r="S201" s="21">
        <v>0</v>
      </c>
      <c r="T201" s="234">
        <f t="shared" ref="T201:T206" si="28">H201+I201*2+J201*4+K201*8+L201*16+M201*32+N201*64+P201*256+Q201*512+R201*1024+S201*2048</f>
        <v>3</v>
      </c>
      <c r="U201" s="223">
        <v>85</v>
      </c>
      <c r="V201" s="223">
        <v>4</v>
      </c>
      <c r="W201" s="223">
        <v>400</v>
      </c>
      <c r="X201" s="223">
        <v>25</v>
      </c>
      <c r="Y201" s="223">
        <v>1000</v>
      </c>
      <c r="Z201" s="223">
        <v>50</v>
      </c>
      <c r="AA201" s="223">
        <v>1850</v>
      </c>
      <c r="AB201" s="223">
        <v>75</v>
      </c>
      <c r="AC201" s="223">
        <v>3000</v>
      </c>
      <c r="AD201" s="223">
        <v>0</v>
      </c>
      <c r="AE201" s="223">
        <v>0</v>
      </c>
      <c r="AF201" s="243">
        <v>30000</v>
      </c>
      <c r="AG201" s="223">
        <v>110</v>
      </c>
      <c r="AH201" s="223">
        <v>125</v>
      </c>
      <c r="AI201" s="223">
        <v>120</v>
      </c>
      <c r="AJ201" s="223">
        <v>120</v>
      </c>
      <c r="AK201" s="223">
        <v>5050</v>
      </c>
      <c r="AL201" s="223">
        <v>115</v>
      </c>
      <c r="AM201" s="248">
        <v>60050</v>
      </c>
      <c r="AN201" s="248">
        <v>110</v>
      </c>
      <c r="AO201" s="248">
        <v>60100</v>
      </c>
      <c r="AP201" s="223">
        <v>0</v>
      </c>
      <c r="AQ201" s="223">
        <v>0</v>
      </c>
      <c r="AR201" s="243">
        <v>30000</v>
      </c>
      <c r="AS201" s="223">
        <v>50</v>
      </c>
      <c r="AT201" s="223">
        <v>120</v>
      </c>
      <c r="AU201" s="223">
        <v>86</v>
      </c>
      <c r="AV201" s="223">
        <v>85</v>
      </c>
      <c r="AW201" s="223">
        <v>114</v>
      </c>
      <c r="AX201" s="223">
        <v>115</v>
      </c>
      <c r="AY201" s="223">
        <v>100</v>
      </c>
    </row>
    <row r="202" ht="17.5" spans="1:51">
      <c r="A202" s="31">
        <f>A201</f>
        <v>608</v>
      </c>
      <c r="B202" s="40"/>
      <c r="C202" s="31" t="s">
        <v>467</v>
      </c>
      <c r="D202" s="41" t="s">
        <v>109</v>
      </c>
      <c r="E202" s="42" t="s">
        <v>468</v>
      </c>
      <c r="F202" s="42" t="s">
        <v>467</v>
      </c>
      <c r="G202" s="223"/>
      <c r="H202" s="21">
        <v>0</v>
      </c>
      <c r="I202" s="21">
        <v>0</v>
      </c>
      <c r="J202" s="21">
        <v>0</v>
      </c>
      <c r="K202" s="21">
        <v>0</v>
      </c>
      <c r="L202" s="21">
        <v>0</v>
      </c>
      <c r="M202" s="21">
        <v>0</v>
      </c>
      <c r="N202" s="25">
        <v>0</v>
      </c>
      <c r="O202" s="21">
        <f t="shared" si="27"/>
        <v>0</v>
      </c>
      <c r="P202" s="21">
        <v>0</v>
      </c>
      <c r="Q202" s="21">
        <v>0</v>
      </c>
      <c r="R202" s="21">
        <v>0</v>
      </c>
      <c r="S202" s="21">
        <v>0</v>
      </c>
      <c r="T202" s="234">
        <f t="shared" si="28"/>
        <v>0</v>
      </c>
      <c r="U202" s="223"/>
      <c r="V202" s="223"/>
      <c r="W202" s="223"/>
      <c r="X202" s="223"/>
      <c r="Y202" s="223"/>
      <c r="Z202" s="223"/>
      <c r="AA202" s="223"/>
      <c r="AB202" s="223"/>
      <c r="AC202" s="223"/>
      <c r="AD202" s="223">
        <v>0</v>
      </c>
      <c r="AE202" s="223">
        <v>0</v>
      </c>
      <c r="AF202" s="243">
        <v>30000</v>
      </c>
      <c r="AG202" s="223"/>
      <c r="AH202" s="223"/>
      <c r="AI202" s="223"/>
      <c r="AJ202" s="223"/>
      <c r="AK202" s="223"/>
      <c r="AL202" s="223"/>
      <c r="AM202" s="248"/>
      <c r="AN202" s="248"/>
      <c r="AO202" s="248"/>
      <c r="AP202" s="223">
        <v>0</v>
      </c>
      <c r="AQ202" s="223">
        <v>0</v>
      </c>
      <c r="AR202" s="243">
        <v>30000</v>
      </c>
      <c r="AS202" s="223">
        <v>50</v>
      </c>
      <c r="AT202" s="223">
        <v>120</v>
      </c>
      <c r="AU202" s="223">
        <v>86</v>
      </c>
      <c r="AV202" s="223">
        <v>85</v>
      </c>
      <c r="AW202" s="223">
        <v>114</v>
      </c>
      <c r="AX202" s="223">
        <v>115</v>
      </c>
      <c r="AY202" s="223">
        <v>100</v>
      </c>
    </row>
    <row r="203" s="6" customFormat="1" ht="17.5" spans="1:51">
      <c r="A203" s="62"/>
      <c r="B203" s="63"/>
      <c r="C203" s="62"/>
      <c r="D203" s="64"/>
      <c r="E203" s="65"/>
      <c r="F203" s="65" t="s">
        <v>746</v>
      </c>
      <c r="G203" s="225"/>
      <c r="H203" s="8">
        <v>0</v>
      </c>
      <c r="I203" s="8">
        <v>0</v>
      </c>
      <c r="J203" s="8">
        <v>0</v>
      </c>
      <c r="K203" s="8"/>
      <c r="L203" s="8"/>
      <c r="M203" s="8"/>
      <c r="N203" s="25">
        <v>0</v>
      </c>
      <c r="O203" s="8"/>
      <c r="P203" s="8"/>
      <c r="Q203" s="8"/>
      <c r="R203" s="8"/>
      <c r="S203" s="8"/>
      <c r="T203" s="238">
        <f t="shared" si="28"/>
        <v>0</v>
      </c>
      <c r="U203" s="225" t="s">
        <v>181</v>
      </c>
      <c r="V203" s="225" t="s">
        <v>181</v>
      </c>
      <c r="W203" s="225" t="s">
        <v>181</v>
      </c>
      <c r="X203" s="225" t="s">
        <v>181</v>
      </c>
      <c r="Y203" s="225" t="s">
        <v>181</v>
      </c>
      <c r="Z203" s="225" t="s">
        <v>181</v>
      </c>
      <c r="AA203" s="225" t="s">
        <v>181</v>
      </c>
      <c r="AB203" s="225" t="s">
        <v>181</v>
      </c>
      <c r="AC203" s="225" t="s">
        <v>181</v>
      </c>
      <c r="AD203" s="225" t="s">
        <v>181</v>
      </c>
      <c r="AE203" s="225" t="s">
        <v>181</v>
      </c>
      <c r="AF203" s="243" t="s">
        <v>181</v>
      </c>
      <c r="AG203" s="225" t="s">
        <v>181</v>
      </c>
      <c r="AH203" s="225" t="s">
        <v>181</v>
      </c>
      <c r="AI203" s="225" t="s">
        <v>181</v>
      </c>
      <c r="AJ203" s="225" t="s">
        <v>181</v>
      </c>
      <c r="AK203" s="225" t="s">
        <v>181</v>
      </c>
      <c r="AL203" s="225" t="s">
        <v>181</v>
      </c>
      <c r="AM203" s="225" t="s">
        <v>181</v>
      </c>
      <c r="AN203" s="225" t="s">
        <v>181</v>
      </c>
      <c r="AO203" s="225" t="s">
        <v>181</v>
      </c>
      <c r="AP203" s="225" t="s">
        <v>181</v>
      </c>
      <c r="AQ203" s="225" t="s">
        <v>181</v>
      </c>
      <c r="AR203" s="243" t="s">
        <v>181</v>
      </c>
      <c r="AS203" s="225" t="s">
        <v>181</v>
      </c>
      <c r="AT203" s="225" t="s">
        <v>181</v>
      </c>
      <c r="AU203" s="225" t="s">
        <v>181</v>
      </c>
      <c r="AV203" s="225" t="s">
        <v>181</v>
      </c>
      <c r="AW203" s="225" t="s">
        <v>181</v>
      </c>
      <c r="AX203" s="225" t="s">
        <v>181</v>
      </c>
      <c r="AY203" s="225">
        <v>100</v>
      </c>
    </row>
    <row r="204" ht="17.5" spans="1:51">
      <c r="A204" s="31">
        <f>A202</f>
        <v>608</v>
      </c>
      <c r="B204" s="40" t="s">
        <v>472</v>
      </c>
      <c r="C204" s="31" t="s">
        <v>467</v>
      </c>
      <c r="D204" s="41" t="s">
        <v>120</v>
      </c>
      <c r="E204" s="42" t="s">
        <v>473</v>
      </c>
      <c r="F204" s="42" t="s">
        <v>474</v>
      </c>
      <c r="G204" s="223"/>
      <c r="H204" s="21">
        <v>0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5">
        <v>0</v>
      </c>
      <c r="O204" s="21">
        <f t="shared" si="27"/>
        <v>0</v>
      </c>
      <c r="P204" s="21">
        <v>0</v>
      </c>
      <c r="Q204" s="21">
        <v>0</v>
      </c>
      <c r="R204" s="21">
        <v>0</v>
      </c>
      <c r="S204" s="21">
        <v>0</v>
      </c>
      <c r="T204" s="234">
        <f t="shared" si="28"/>
        <v>0</v>
      </c>
      <c r="U204" s="21"/>
      <c r="V204" s="21"/>
      <c r="W204" s="21"/>
      <c r="X204" s="21"/>
      <c r="Y204" s="21"/>
      <c r="Z204" s="21"/>
      <c r="AA204" s="21"/>
      <c r="AB204" s="21"/>
      <c r="AC204" s="21"/>
      <c r="AD204" s="21">
        <v>0</v>
      </c>
      <c r="AE204" s="21">
        <v>0</v>
      </c>
      <c r="AF204" s="269">
        <v>30000</v>
      </c>
      <c r="AG204" s="21"/>
      <c r="AH204" s="21"/>
      <c r="AI204" s="21"/>
      <c r="AJ204" s="21"/>
      <c r="AK204" s="21"/>
      <c r="AL204" s="21"/>
      <c r="AM204" s="21"/>
      <c r="AN204" s="21"/>
      <c r="AO204" s="21"/>
      <c r="AP204" s="21">
        <v>0</v>
      </c>
      <c r="AQ204" s="21">
        <v>0</v>
      </c>
      <c r="AR204" s="269">
        <v>30000</v>
      </c>
      <c r="AS204" s="21">
        <v>50</v>
      </c>
      <c r="AT204" s="21">
        <v>120</v>
      </c>
      <c r="AU204" s="21">
        <v>86</v>
      </c>
      <c r="AV204" s="21">
        <v>85</v>
      </c>
      <c r="AW204" s="21">
        <v>114</v>
      </c>
      <c r="AX204" s="21">
        <v>115</v>
      </c>
      <c r="AY204" s="21">
        <v>100</v>
      </c>
    </row>
    <row r="205" s="6" customFormat="1" ht="17.5" spans="1:51">
      <c r="A205" s="62"/>
      <c r="B205" s="63"/>
      <c r="C205" s="62"/>
      <c r="D205" s="64"/>
      <c r="E205" s="65"/>
      <c r="F205" s="65" t="s">
        <v>475</v>
      </c>
      <c r="G205" s="225"/>
      <c r="H205" s="8">
        <v>0</v>
      </c>
      <c r="I205" s="8">
        <v>0</v>
      </c>
      <c r="J205" s="8">
        <v>0</v>
      </c>
      <c r="K205" s="8"/>
      <c r="L205" s="8"/>
      <c r="M205" s="8"/>
      <c r="N205" s="25">
        <v>0</v>
      </c>
      <c r="O205" s="8"/>
      <c r="P205" s="8"/>
      <c r="Q205" s="8"/>
      <c r="R205" s="8"/>
      <c r="S205" s="8"/>
      <c r="T205" s="238">
        <f t="shared" si="28"/>
        <v>0</v>
      </c>
      <c r="U205" s="225" t="s">
        <v>181</v>
      </c>
      <c r="V205" s="225" t="s">
        <v>181</v>
      </c>
      <c r="W205" s="225" t="s">
        <v>181</v>
      </c>
      <c r="X205" s="225" t="s">
        <v>181</v>
      </c>
      <c r="Y205" s="225" t="s">
        <v>181</v>
      </c>
      <c r="Z205" s="225" t="s">
        <v>181</v>
      </c>
      <c r="AA205" s="225" t="s">
        <v>181</v>
      </c>
      <c r="AB205" s="225" t="s">
        <v>181</v>
      </c>
      <c r="AC205" s="225" t="s">
        <v>181</v>
      </c>
      <c r="AD205" s="225" t="s">
        <v>181</v>
      </c>
      <c r="AE205" s="225" t="s">
        <v>181</v>
      </c>
      <c r="AF205" s="243" t="s">
        <v>181</v>
      </c>
      <c r="AG205" s="225" t="s">
        <v>181</v>
      </c>
      <c r="AH205" s="225" t="s">
        <v>181</v>
      </c>
      <c r="AI205" s="225" t="s">
        <v>181</v>
      </c>
      <c r="AJ205" s="225" t="s">
        <v>181</v>
      </c>
      <c r="AK205" s="225" t="s">
        <v>181</v>
      </c>
      <c r="AL205" s="225" t="s">
        <v>181</v>
      </c>
      <c r="AM205" s="225" t="s">
        <v>181</v>
      </c>
      <c r="AN205" s="225" t="s">
        <v>181</v>
      </c>
      <c r="AO205" s="225" t="s">
        <v>181</v>
      </c>
      <c r="AP205" s="225" t="s">
        <v>181</v>
      </c>
      <c r="AQ205" s="225" t="s">
        <v>181</v>
      </c>
      <c r="AR205" s="243" t="s">
        <v>181</v>
      </c>
      <c r="AS205" s="225" t="s">
        <v>181</v>
      </c>
      <c r="AT205" s="225" t="s">
        <v>181</v>
      </c>
      <c r="AU205" s="225" t="s">
        <v>181</v>
      </c>
      <c r="AV205" s="225" t="s">
        <v>181</v>
      </c>
      <c r="AW205" s="225" t="s">
        <v>181</v>
      </c>
      <c r="AX205" s="225" t="s">
        <v>181</v>
      </c>
      <c r="AY205" s="225">
        <v>100</v>
      </c>
    </row>
    <row r="206" ht="17.5" spans="1:51">
      <c r="A206" s="31">
        <f>A204</f>
        <v>608</v>
      </c>
      <c r="B206" s="40" t="s">
        <v>476</v>
      </c>
      <c r="C206" s="31" t="s">
        <v>477</v>
      </c>
      <c r="D206" s="41" t="s">
        <v>109</v>
      </c>
      <c r="E206" s="42" t="s">
        <v>478</v>
      </c>
      <c r="F206" s="42" t="s">
        <v>477</v>
      </c>
      <c r="G206" s="223"/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5">
        <v>0</v>
      </c>
      <c r="O206" s="21">
        <f t="shared" ref="O206:O218" si="29">P206+Q206*2+R206*4+S206*8</f>
        <v>0</v>
      </c>
      <c r="P206" s="21">
        <v>0</v>
      </c>
      <c r="Q206" s="21">
        <v>0</v>
      </c>
      <c r="R206" s="21">
        <v>0</v>
      </c>
      <c r="S206" s="21">
        <v>0</v>
      </c>
      <c r="T206" s="234">
        <f t="shared" si="28"/>
        <v>0</v>
      </c>
      <c r="U206" s="223">
        <v>85</v>
      </c>
      <c r="V206" s="223">
        <v>4</v>
      </c>
      <c r="W206" s="223">
        <v>400</v>
      </c>
      <c r="X206" s="223">
        <v>25</v>
      </c>
      <c r="Y206" s="223">
        <v>1000</v>
      </c>
      <c r="Z206" s="223">
        <v>50</v>
      </c>
      <c r="AA206" s="223">
        <v>1850</v>
      </c>
      <c r="AB206" s="223">
        <v>75</v>
      </c>
      <c r="AC206" s="223">
        <v>3000</v>
      </c>
      <c r="AD206" s="223">
        <v>0</v>
      </c>
      <c r="AE206" s="223">
        <v>0</v>
      </c>
      <c r="AF206" s="243">
        <v>30000</v>
      </c>
      <c r="AG206" s="223">
        <v>110</v>
      </c>
      <c r="AH206" s="223">
        <v>125</v>
      </c>
      <c r="AI206" s="223">
        <v>120</v>
      </c>
      <c r="AJ206" s="223">
        <v>120</v>
      </c>
      <c r="AK206" s="223">
        <v>5050</v>
      </c>
      <c r="AL206" s="223">
        <v>115</v>
      </c>
      <c r="AM206" s="248">
        <v>60050</v>
      </c>
      <c r="AN206" s="248">
        <v>110</v>
      </c>
      <c r="AO206" s="248">
        <v>60100</v>
      </c>
      <c r="AP206" s="223">
        <v>0</v>
      </c>
      <c r="AQ206" s="223">
        <v>0</v>
      </c>
      <c r="AR206" s="243">
        <v>30000</v>
      </c>
      <c r="AS206" s="223">
        <v>50</v>
      </c>
      <c r="AT206" s="223">
        <v>120</v>
      </c>
      <c r="AU206" s="223">
        <v>86</v>
      </c>
      <c r="AV206" s="223">
        <v>85</v>
      </c>
      <c r="AW206" s="223">
        <v>114</v>
      </c>
      <c r="AX206" s="223">
        <v>115</v>
      </c>
      <c r="AY206" s="223">
        <v>100</v>
      </c>
    </row>
    <row r="207" ht="17.5" spans="1:51">
      <c r="A207" s="31">
        <f>A206</f>
        <v>608</v>
      </c>
      <c r="B207" s="40" t="s">
        <v>479</v>
      </c>
      <c r="C207" s="31"/>
      <c r="D207" s="41"/>
      <c r="E207" s="42"/>
      <c r="F207" s="42"/>
      <c r="G207" s="223"/>
      <c r="H207" s="271"/>
      <c r="I207" s="271"/>
      <c r="J207" s="271"/>
      <c r="K207" s="271"/>
      <c r="L207" s="271"/>
      <c r="M207" s="271"/>
      <c r="N207" s="255">
        <v>0</v>
      </c>
      <c r="O207" s="271"/>
      <c r="P207" s="271"/>
      <c r="Q207" s="271"/>
      <c r="R207" s="271"/>
      <c r="S207" s="271"/>
      <c r="T207" s="234"/>
      <c r="U207" s="223"/>
      <c r="V207" s="223"/>
      <c r="W207" s="223"/>
      <c r="X207" s="223"/>
      <c r="Y207" s="223"/>
      <c r="Z207" s="223"/>
      <c r="AA207" s="223"/>
      <c r="AB207" s="223"/>
      <c r="AC207" s="223"/>
      <c r="AD207" s="223">
        <v>0</v>
      </c>
      <c r="AE207" s="223">
        <v>0</v>
      </c>
      <c r="AF207" s="243">
        <v>30000</v>
      </c>
      <c r="AG207" s="223"/>
      <c r="AH207" s="223"/>
      <c r="AI207" s="223"/>
      <c r="AJ207" s="223"/>
      <c r="AK207" s="223"/>
      <c r="AL207" s="223"/>
      <c r="AM207" s="248"/>
      <c r="AN207" s="248"/>
      <c r="AO207" s="248"/>
      <c r="AP207" s="223">
        <v>0</v>
      </c>
      <c r="AQ207" s="223">
        <v>0</v>
      </c>
      <c r="AR207" s="243">
        <v>30000</v>
      </c>
      <c r="AS207" s="223">
        <v>50</v>
      </c>
      <c r="AT207" s="223">
        <v>120</v>
      </c>
      <c r="AU207" s="223">
        <v>86</v>
      </c>
      <c r="AV207" s="223">
        <v>85</v>
      </c>
      <c r="AW207" s="223">
        <v>114</v>
      </c>
      <c r="AX207" s="223">
        <v>115</v>
      </c>
      <c r="AY207" s="223">
        <v>100</v>
      </c>
    </row>
    <row r="208" ht="17.5" spans="1:51">
      <c r="A208" s="31">
        <f>A207</f>
        <v>608</v>
      </c>
      <c r="B208" s="40" t="s">
        <v>480</v>
      </c>
      <c r="C208" s="31" t="s">
        <v>481</v>
      </c>
      <c r="D208" s="41" t="s">
        <v>109</v>
      </c>
      <c r="E208" s="42" t="s">
        <v>482</v>
      </c>
      <c r="F208" s="42" t="s">
        <v>483</v>
      </c>
      <c r="G208" s="223"/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21">
        <v>0</v>
      </c>
      <c r="N208" s="25">
        <v>0</v>
      </c>
      <c r="O208" s="21">
        <f t="shared" si="29"/>
        <v>0</v>
      </c>
      <c r="P208" s="21">
        <v>0</v>
      </c>
      <c r="Q208" s="21">
        <v>0</v>
      </c>
      <c r="R208" s="21">
        <v>0</v>
      </c>
      <c r="S208" s="21">
        <v>0</v>
      </c>
      <c r="T208" s="234">
        <f>H208+I208*2+J208*4+K208*8+L208*16+M208*32+N208*64+P208*256+Q208*512+R208*1024+S208*2048</f>
        <v>0</v>
      </c>
      <c r="U208" s="223">
        <v>85</v>
      </c>
      <c r="V208" s="223">
        <v>4</v>
      </c>
      <c r="W208" s="223">
        <v>400</v>
      </c>
      <c r="X208" s="223">
        <v>25</v>
      </c>
      <c r="Y208" s="223">
        <v>1000</v>
      </c>
      <c r="Z208" s="223">
        <v>50</v>
      </c>
      <c r="AA208" s="223">
        <v>1850</v>
      </c>
      <c r="AB208" s="223">
        <v>75</v>
      </c>
      <c r="AC208" s="223">
        <v>3000</v>
      </c>
      <c r="AD208" s="223">
        <v>0</v>
      </c>
      <c r="AE208" s="223">
        <v>0</v>
      </c>
      <c r="AF208" s="243">
        <v>30000</v>
      </c>
      <c r="AG208" s="223">
        <v>110</v>
      </c>
      <c r="AH208" s="223">
        <v>125</v>
      </c>
      <c r="AI208" s="223">
        <v>120</v>
      </c>
      <c r="AJ208" s="223">
        <v>120</v>
      </c>
      <c r="AK208" s="223">
        <v>5050</v>
      </c>
      <c r="AL208" s="223">
        <v>115</v>
      </c>
      <c r="AM208" s="248">
        <v>60050</v>
      </c>
      <c r="AN208" s="248">
        <v>110</v>
      </c>
      <c r="AO208" s="248">
        <v>60100</v>
      </c>
      <c r="AP208" s="223">
        <v>0</v>
      </c>
      <c r="AQ208" s="223">
        <v>0</v>
      </c>
      <c r="AR208" s="243">
        <v>30000</v>
      </c>
      <c r="AS208" s="223">
        <v>50</v>
      </c>
      <c r="AT208" s="223">
        <v>120</v>
      </c>
      <c r="AU208" s="223">
        <v>86</v>
      </c>
      <c r="AV208" s="223">
        <v>85</v>
      </c>
      <c r="AW208" s="223">
        <v>114</v>
      </c>
      <c r="AX208" s="223">
        <v>115</v>
      </c>
      <c r="AY208" s="223">
        <v>100</v>
      </c>
    </row>
    <row r="209" ht="17.5" spans="1:51">
      <c r="A209" s="31"/>
      <c r="B209" s="40"/>
      <c r="C209" s="31"/>
      <c r="D209" s="41"/>
      <c r="E209" s="42"/>
      <c r="F209" s="42"/>
      <c r="G209" s="223"/>
      <c r="H209" s="21"/>
      <c r="I209" s="21"/>
      <c r="J209" s="21"/>
      <c r="K209" s="21"/>
      <c r="L209" s="21"/>
      <c r="M209" s="21"/>
      <c r="N209" s="25">
        <v>0</v>
      </c>
      <c r="O209" s="21"/>
      <c r="P209" s="21"/>
      <c r="Q209" s="21"/>
      <c r="R209" s="21"/>
      <c r="S209" s="21"/>
      <c r="T209" s="195"/>
      <c r="U209" s="223"/>
      <c r="V209" s="223"/>
      <c r="W209" s="223"/>
      <c r="X209" s="223"/>
      <c r="Y209" s="223"/>
      <c r="Z209" s="223"/>
      <c r="AA209" s="223"/>
      <c r="AB209" s="223"/>
      <c r="AC209" s="223"/>
      <c r="AD209" s="223"/>
      <c r="AE209" s="223"/>
      <c r="AF209" s="243"/>
      <c r="AG209" s="223"/>
      <c r="AH209" s="223"/>
      <c r="AI209" s="223"/>
      <c r="AJ209" s="223"/>
      <c r="AK209" s="223"/>
      <c r="AL209" s="223"/>
      <c r="AM209" s="248"/>
      <c r="AN209" s="248"/>
      <c r="AO209" s="248"/>
      <c r="AP209" s="223"/>
      <c r="AQ209" s="223"/>
      <c r="AR209" s="243"/>
      <c r="AS209" s="223"/>
      <c r="AT209" s="223"/>
      <c r="AU209" s="223"/>
      <c r="AV209" s="223"/>
      <c r="AW209" s="223"/>
      <c r="AX209" s="223"/>
      <c r="AY209" s="223">
        <v>100</v>
      </c>
    </row>
    <row r="210" ht="17.5" spans="1:51">
      <c r="A210" s="31">
        <f>A208</f>
        <v>608</v>
      </c>
      <c r="B210" s="40" t="s">
        <v>480</v>
      </c>
      <c r="C210" s="31" t="s">
        <v>484</v>
      </c>
      <c r="D210" s="41" t="s">
        <v>120</v>
      </c>
      <c r="E210" s="42" t="s">
        <v>485</v>
      </c>
      <c r="F210" s="42" t="s">
        <v>934</v>
      </c>
      <c r="G210" s="223"/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21">
        <v>0</v>
      </c>
      <c r="N210" s="25">
        <v>0</v>
      </c>
      <c r="O210" s="21">
        <f t="shared" si="29"/>
        <v>0</v>
      </c>
      <c r="P210" s="21">
        <v>0</v>
      </c>
      <c r="Q210" s="21">
        <v>0</v>
      </c>
      <c r="R210" s="21">
        <v>0</v>
      </c>
      <c r="S210" s="21">
        <v>0</v>
      </c>
      <c r="T210" s="234">
        <f>H210+I210*2+J210*4+K210*8+L210*16+M210*32+N210*64+P210*256+Q210*512+R210*1024+S210*2048</f>
        <v>0</v>
      </c>
      <c r="U210" s="223">
        <v>85</v>
      </c>
      <c r="V210" s="223">
        <v>4</v>
      </c>
      <c r="W210" s="223">
        <v>400</v>
      </c>
      <c r="X210" s="223">
        <v>25</v>
      </c>
      <c r="Y210" s="223">
        <v>1000</v>
      </c>
      <c r="Z210" s="223">
        <v>50</v>
      </c>
      <c r="AA210" s="223">
        <v>1850</v>
      </c>
      <c r="AB210" s="223">
        <v>75</v>
      </c>
      <c r="AC210" s="223">
        <v>3000</v>
      </c>
      <c r="AD210" s="223">
        <v>0</v>
      </c>
      <c r="AE210" s="223">
        <v>0</v>
      </c>
      <c r="AF210" s="243">
        <v>30000</v>
      </c>
      <c r="AG210" s="223">
        <v>110</v>
      </c>
      <c r="AH210" s="223">
        <v>125</v>
      </c>
      <c r="AI210" s="223">
        <v>120</v>
      </c>
      <c r="AJ210" s="223">
        <v>120</v>
      </c>
      <c r="AK210" s="223">
        <v>5050</v>
      </c>
      <c r="AL210" s="223">
        <v>115</v>
      </c>
      <c r="AM210" s="248">
        <v>60050</v>
      </c>
      <c r="AN210" s="248">
        <v>110</v>
      </c>
      <c r="AO210" s="248">
        <v>60100</v>
      </c>
      <c r="AP210" s="223">
        <v>0</v>
      </c>
      <c r="AQ210" s="223">
        <v>0</v>
      </c>
      <c r="AR210" s="243">
        <v>30000</v>
      </c>
      <c r="AS210" s="223">
        <v>50</v>
      </c>
      <c r="AT210" s="223">
        <v>120</v>
      </c>
      <c r="AU210" s="223">
        <v>86</v>
      </c>
      <c r="AV210" s="223">
        <v>85</v>
      </c>
      <c r="AW210" s="223">
        <v>114</v>
      </c>
      <c r="AX210" s="223">
        <v>115</v>
      </c>
      <c r="AY210" s="223">
        <v>100</v>
      </c>
    </row>
    <row r="211" s="10" customFormat="1" ht="17.5" spans="1:51">
      <c r="A211" s="70"/>
      <c r="B211" s="71"/>
      <c r="C211" s="70"/>
      <c r="D211" s="72"/>
      <c r="E211" s="73"/>
      <c r="F211" s="73"/>
      <c r="G211" s="110" t="s">
        <v>487</v>
      </c>
      <c r="H211" s="75">
        <v>1</v>
      </c>
      <c r="I211" s="75">
        <v>1</v>
      </c>
      <c r="J211" s="75">
        <v>1</v>
      </c>
      <c r="K211" s="75">
        <v>0</v>
      </c>
      <c r="L211" s="75">
        <v>0</v>
      </c>
      <c r="M211" s="75">
        <v>0</v>
      </c>
      <c r="N211" s="25">
        <v>0</v>
      </c>
      <c r="O211" s="75" t="s">
        <v>181</v>
      </c>
      <c r="P211" s="75" t="s">
        <v>181</v>
      </c>
      <c r="Q211" s="75" t="s">
        <v>181</v>
      </c>
      <c r="R211" s="75" t="s">
        <v>181</v>
      </c>
      <c r="S211" s="75" t="s">
        <v>181</v>
      </c>
      <c r="T211" s="287"/>
      <c r="U211" s="110">
        <v>50</v>
      </c>
      <c r="V211" s="110" t="s">
        <v>1371</v>
      </c>
      <c r="W211" s="110" t="s">
        <v>1388</v>
      </c>
      <c r="X211" s="110">
        <v>25</v>
      </c>
      <c r="Y211" s="110" t="s">
        <v>1389</v>
      </c>
      <c r="Z211" s="110">
        <v>50</v>
      </c>
      <c r="AA211" s="110" t="s">
        <v>1390</v>
      </c>
      <c r="AB211" s="110">
        <v>50</v>
      </c>
      <c r="AC211" s="110" t="s">
        <v>1391</v>
      </c>
      <c r="AD211" s="110">
        <v>0</v>
      </c>
      <c r="AE211" s="110">
        <v>0</v>
      </c>
      <c r="AF211" s="243">
        <v>30000</v>
      </c>
      <c r="AG211" s="110">
        <v>120</v>
      </c>
      <c r="AH211" s="110">
        <v>125</v>
      </c>
      <c r="AI211" s="110" t="s">
        <v>1392</v>
      </c>
      <c r="AJ211" s="110">
        <v>120</v>
      </c>
      <c r="AK211" s="110" t="s">
        <v>1393</v>
      </c>
      <c r="AL211" s="110">
        <v>120</v>
      </c>
      <c r="AM211" s="251" t="s">
        <v>1378</v>
      </c>
      <c r="AN211" s="251">
        <v>120</v>
      </c>
      <c r="AO211" s="251" t="s">
        <v>181</v>
      </c>
      <c r="AP211" s="110">
        <v>0</v>
      </c>
      <c r="AQ211" s="110">
        <v>0</v>
      </c>
      <c r="AR211" s="243">
        <v>30000</v>
      </c>
      <c r="AS211" s="110">
        <v>50</v>
      </c>
      <c r="AT211" s="110">
        <v>120</v>
      </c>
      <c r="AU211" s="110">
        <v>50</v>
      </c>
      <c r="AV211" s="110">
        <v>50</v>
      </c>
      <c r="AW211" s="110">
        <v>120</v>
      </c>
      <c r="AX211" s="110">
        <v>120</v>
      </c>
      <c r="AY211" s="110">
        <v>100</v>
      </c>
    </row>
    <row r="212" s="19" customFormat="1" ht="17.5" spans="1:51">
      <c r="A212" s="59">
        <f>A210</f>
        <v>608</v>
      </c>
      <c r="B212" s="58" t="s">
        <v>488</v>
      </c>
      <c r="C212" s="59" t="s">
        <v>489</v>
      </c>
      <c r="D212" s="60" t="s">
        <v>109</v>
      </c>
      <c r="E212" s="61" t="s">
        <v>490</v>
      </c>
      <c r="F212" s="61" t="s">
        <v>489</v>
      </c>
      <c r="G212" s="171"/>
      <c r="H212" s="119">
        <v>1</v>
      </c>
      <c r="I212" s="119">
        <v>1</v>
      </c>
      <c r="J212" s="119">
        <v>1</v>
      </c>
      <c r="K212" s="119">
        <v>0</v>
      </c>
      <c r="L212" s="119">
        <v>0</v>
      </c>
      <c r="M212" s="119">
        <v>0</v>
      </c>
      <c r="N212" s="25">
        <v>0</v>
      </c>
      <c r="O212" s="119">
        <f t="shared" si="29"/>
        <v>0</v>
      </c>
      <c r="P212" s="119">
        <v>0</v>
      </c>
      <c r="Q212" s="119">
        <v>0</v>
      </c>
      <c r="R212" s="119">
        <v>0</v>
      </c>
      <c r="S212" s="119">
        <v>0</v>
      </c>
      <c r="T212" s="234">
        <f>H212+I212*2+J212*4+K212*8+L212*16+M212*32+N212*64+P212*256+Q212*512+R212*1024+S212*2048</f>
        <v>7</v>
      </c>
      <c r="U212" s="223">
        <v>50</v>
      </c>
      <c r="V212" s="223">
        <v>4</v>
      </c>
      <c r="W212" s="223">
        <v>400</v>
      </c>
      <c r="X212" s="223">
        <v>25</v>
      </c>
      <c r="Y212" s="223">
        <v>1000</v>
      </c>
      <c r="Z212" s="223">
        <v>50</v>
      </c>
      <c r="AA212" s="223">
        <v>1850</v>
      </c>
      <c r="AB212" s="223">
        <v>50</v>
      </c>
      <c r="AC212" s="223">
        <v>3000</v>
      </c>
      <c r="AD212" s="223">
        <v>0</v>
      </c>
      <c r="AE212" s="223">
        <v>0</v>
      </c>
      <c r="AF212" s="243">
        <v>30000</v>
      </c>
      <c r="AG212" s="223">
        <v>120</v>
      </c>
      <c r="AH212" s="223">
        <v>125</v>
      </c>
      <c r="AI212" s="223">
        <v>120</v>
      </c>
      <c r="AJ212" s="223">
        <v>120</v>
      </c>
      <c r="AK212" s="223">
        <v>5050</v>
      </c>
      <c r="AL212" s="223">
        <v>120</v>
      </c>
      <c r="AM212" s="248">
        <v>60050</v>
      </c>
      <c r="AN212" s="248">
        <v>120</v>
      </c>
      <c r="AO212" s="248">
        <v>60100</v>
      </c>
      <c r="AP212" s="223">
        <v>0</v>
      </c>
      <c r="AQ212" s="223">
        <v>0</v>
      </c>
      <c r="AR212" s="243">
        <v>30000</v>
      </c>
      <c r="AS212" s="223">
        <v>50</v>
      </c>
      <c r="AT212" s="223">
        <v>120</v>
      </c>
      <c r="AU212" s="223">
        <v>50</v>
      </c>
      <c r="AV212" s="223">
        <v>50</v>
      </c>
      <c r="AW212" s="223">
        <v>120</v>
      </c>
      <c r="AX212" s="223">
        <v>120</v>
      </c>
      <c r="AY212" s="223">
        <v>100</v>
      </c>
    </row>
    <row r="213" s="10" customFormat="1" ht="17.5" spans="1:51">
      <c r="A213" s="70"/>
      <c r="B213" s="71"/>
      <c r="C213" s="70"/>
      <c r="D213" s="72"/>
      <c r="E213" s="73" t="s">
        <v>351</v>
      </c>
      <c r="F213" s="73" t="s">
        <v>489</v>
      </c>
      <c r="G213" s="110" t="s">
        <v>491</v>
      </c>
      <c r="H213" s="75">
        <v>1</v>
      </c>
      <c r="I213" s="75">
        <v>1</v>
      </c>
      <c r="J213" s="75">
        <v>1</v>
      </c>
      <c r="K213" s="75">
        <v>0</v>
      </c>
      <c r="L213" s="75">
        <v>0</v>
      </c>
      <c r="M213" s="75">
        <v>0</v>
      </c>
      <c r="N213" s="25">
        <v>0</v>
      </c>
      <c r="O213" s="75" t="s">
        <v>181</v>
      </c>
      <c r="P213" s="75" t="s">
        <v>181</v>
      </c>
      <c r="Q213" s="75" t="s">
        <v>181</v>
      </c>
      <c r="R213" s="75" t="s">
        <v>181</v>
      </c>
      <c r="S213" s="75" t="s">
        <v>181</v>
      </c>
      <c r="T213" s="287"/>
      <c r="U213" s="110">
        <v>50</v>
      </c>
      <c r="V213" s="110" t="s">
        <v>1371</v>
      </c>
      <c r="W213" s="110" t="s">
        <v>1388</v>
      </c>
      <c r="X213" s="110">
        <v>25</v>
      </c>
      <c r="Y213" s="110" t="s">
        <v>1389</v>
      </c>
      <c r="Z213" s="110">
        <v>50</v>
      </c>
      <c r="AA213" s="110" t="s">
        <v>1390</v>
      </c>
      <c r="AB213" s="110">
        <v>50</v>
      </c>
      <c r="AC213" s="110" t="s">
        <v>1391</v>
      </c>
      <c r="AD213" s="110">
        <v>0</v>
      </c>
      <c r="AE213" s="110">
        <v>0</v>
      </c>
      <c r="AF213" s="243">
        <v>30000</v>
      </c>
      <c r="AG213" s="110">
        <v>120</v>
      </c>
      <c r="AH213" s="110">
        <v>125</v>
      </c>
      <c r="AI213" s="110" t="s">
        <v>1392</v>
      </c>
      <c r="AJ213" s="110">
        <v>120</v>
      </c>
      <c r="AK213" s="110" t="s">
        <v>1393</v>
      </c>
      <c r="AL213" s="110">
        <v>120</v>
      </c>
      <c r="AM213" s="251" t="s">
        <v>1378</v>
      </c>
      <c r="AN213" s="251">
        <v>120</v>
      </c>
      <c r="AO213" s="251" t="s">
        <v>181</v>
      </c>
      <c r="AP213" s="110">
        <v>0</v>
      </c>
      <c r="AQ213" s="110">
        <v>0</v>
      </c>
      <c r="AR213" s="243">
        <v>30000</v>
      </c>
      <c r="AS213" s="110">
        <v>50</v>
      </c>
      <c r="AT213" s="110">
        <v>120</v>
      </c>
      <c r="AU213" s="110">
        <v>50</v>
      </c>
      <c r="AV213" s="110">
        <v>50</v>
      </c>
      <c r="AW213" s="110">
        <v>120</v>
      </c>
      <c r="AX213" s="110">
        <v>120</v>
      </c>
      <c r="AY213" s="110">
        <v>100</v>
      </c>
    </row>
    <row r="214" s="19" customFormat="1" ht="17.5" spans="1:51">
      <c r="A214" s="59">
        <f>A212</f>
        <v>608</v>
      </c>
      <c r="B214" s="58" t="s">
        <v>488</v>
      </c>
      <c r="C214" s="59" t="s">
        <v>489</v>
      </c>
      <c r="D214" s="60" t="s">
        <v>120</v>
      </c>
      <c r="E214" s="61" t="s">
        <v>490</v>
      </c>
      <c r="F214" s="61" t="s">
        <v>489</v>
      </c>
      <c r="G214" s="223"/>
      <c r="H214" s="119">
        <v>1</v>
      </c>
      <c r="I214" s="119">
        <v>1</v>
      </c>
      <c r="J214" s="119">
        <v>1</v>
      </c>
      <c r="K214" s="119">
        <v>0</v>
      </c>
      <c r="L214" s="119">
        <v>0</v>
      </c>
      <c r="M214" s="119">
        <v>0</v>
      </c>
      <c r="N214" s="25">
        <v>0</v>
      </c>
      <c r="O214" s="119">
        <f t="shared" si="29"/>
        <v>0</v>
      </c>
      <c r="P214" s="119">
        <v>0</v>
      </c>
      <c r="Q214" s="119">
        <v>0</v>
      </c>
      <c r="R214" s="119">
        <v>0</v>
      </c>
      <c r="S214" s="119">
        <v>0</v>
      </c>
      <c r="T214" s="234">
        <f>H214+I214*2+J214*4+K214*8+L214*16+M214*32+N214*64+P214*256+Q214*512+R214*1024+S214*2048</f>
        <v>7</v>
      </c>
      <c r="U214" s="223">
        <v>50</v>
      </c>
      <c r="V214" s="223">
        <v>4</v>
      </c>
      <c r="W214" s="223">
        <v>400</v>
      </c>
      <c r="X214" s="223">
        <v>25</v>
      </c>
      <c r="Y214" s="223">
        <v>1000</v>
      </c>
      <c r="Z214" s="223">
        <v>50</v>
      </c>
      <c r="AA214" s="223">
        <v>1850</v>
      </c>
      <c r="AB214" s="223">
        <v>50</v>
      </c>
      <c r="AC214" s="223">
        <v>3000</v>
      </c>
      <c r="AD214" s="223">
        <v>0</v>
      </c>
      <c r="AE214" s="223">
        <v>0</v>
      </c>
      <c r="AF214" s="243">
        <v>30000</v>
      </c>
      <c r="AG214" s="223">
        <v>120</v>
      </c>
      <c r="AH214" s="223">
        <v>125</v>
      </c>
      <c r="AI214" s="223">
        <v>120</v>
      </c>
      <c r="AJ214" s="223">
        <v>120</v>
      </c>
      <c r="AK214" s="223">
        <v>5050</v>
      </c>
      <c r="AL214" s="223">
        <v>120</v>
      </c>
      <c r="AM214" s="248">
        <v>60050</v>
      </c>
      <c r="AN214" s="248">
        <v>120</v>
      </c>
      <c r="AO214" s="248">
        <v>60100</v>
      </c>
      <c r="AP214" s="223">
        <v>0</v>
      </c>
      <c r="AQ214" s="223">
        <v>0</v>
      </c>
      <c r="AR214" s="243">
        <v>30000</v>
      </c>
      <c r="AS214" s="223">
        <v>50</v>
      </c>
      <c r="AT214" s="223">
        <v>120</v>
      </c>
      <c r="AU214" s="223">
        <v>50</v>
      </c>
      <c r="AV214" s="223">
        <v>50</v>
      </c>
      <c r="AW214" s="223">
        <v>120</v>
      </c>
      <c r="AX214" s="223">
        <v>120</v>
      </c>
      <c r="AY214" s="223">
        <v>100</v>
      </c>
    </row>
    <row r="215" s="215" customFormat="1" ht="17.5" spans="1:51">
      <c r="A215" s="272"/>
      <c r="B215" s="273"/>
      <c r="C215" s="272"/>
      <c r="D215" s="274"/>
      <c r="E215" s="275"/>
      <c r="F215" s="275"/>
      <c r="G215" s="276"/>
      <c r="H215" s="277">
        <v>0</v>
      </c>
      <c r="I215" s="277">
        <v>0</v>
      </c>
      <c r="J215" s="277">
        <v>0</v>
      </c>
      <c r="K215" s="277">
        <v>0</v>
      </c>
      <c r="L215" s="277">
        <v>0</v>
      </c>
      <c r="M215" s="277" t="s">
        <v>181</v>
      </c>
      <c r="N215" s="25">
        <v>0</v>
      </c>
      <c r="O215" s="277"/>
      <c r="P215" s="277" t="s">
        <v>181</v>
      </c>
      <c r="Q215" s="277" t="s">
        <v>181</v>
      </c>
      <c r="R215" s="277" t="s">
        <v>181</v>
      </c>
      <c r="S215" s="277" t="s">
        <v>181</v>
      </c>
      <c r="T215" s="277"/>
      <c r="U215" s="288" t="s">
        <v>181</v>
      </c>
      <c r="V215" s="289" t="s">
        <v>181</v>
      </c>
      <c r="W215" s="288" t="s">
        <v>181</v>
      </c>
      <c r="X215" s="288" t="s">
        <v>181</v>
      </c>
      <c r="Y215" s="288" t="s">
        <v>181</v>
      </c>
      <c r="Z215" s="289" t="s">
        <v>181</v>
      </c>
      <c r="AA215" s="276" t="s">
        <v>181</v>
      </c>
      <c r="AB215" s="276" t="s">
        <v>181</v>
      </c>
      <c r="AC215" s="276" t="s">
        <v>181</v>
      </c>
      <c r="AD215" s="276" t="s">
        <v>181</v>
      </c>
      <c r="AE215" s="276" t="s">
        <v>181</v>
      </c>
      <c r="AF215" s="276" t="s">
        <v>181</v>
      </c>
      <c r="AG215" s="276" t="s">
        <v>181</v>
      </c>
      <c r="AH215" s="276" t="s">
        <v>181</v>
      </c>
      <c r="AI215" s="276" t="s">
        <v>181</v>
      </c>
      <c r="AJ215" s="276" t="s">
        <v>181</v>
      </c>
      <c r="AK215" s="276" t="s">
        <v>181</v>
      </c>
      <c r="AL215" s="276" t="s">
        <v>181</v>
      </c>
      <c r="AM215" s="292" t="s">
        <v>181</v>
      </c>
      <c r="AN215" s="292" t="s">
        <v>181</v>
      </c>
      <c r="AO215" s="292" t="s">
        <v>181</v>
      </c>
      <c r="AP215" s="276" t="s">
        <v>181</v>
      </c>
      <c r="AQ215" s="276" t="s">
        <v>181</v>
      </c>
      <c r="AR215" s="276" t="s">
        <v>181</v>
      </c>
      <c r="AS215" s="276" t="s">
        <v>181</v>
      </c>
      <c r="AT215" s="276" t="s">
        <v>181</v>
      </c>
      <c r="AU215" s="276" t="s">
        <v>181</v>
      </c>
      <c r="AV215" s="276" t="s">
        <v>181</v>
      </c>
      <c r="AW215" s="276" t="s">
        <v>181</v>
      </c>
      <c r="AX215" s="276" t="s">
        <v>181</v>
      </c>
      <c r="AY215" s="276">
        <v>100</v>
      </c>
    </row>
    <row r="216" s="12" customFormat="1" ht="17.5" spans="1:51">
      <c r="A216" s="9">
        <f>A214</f>
        <v>608</v>
      </c>
      <c r="B216" s="58" t="s">
        <v>488</v>
      </c>
      <c r="C216" s="59" t="s">
        <v>493</v>
      </c>
      <c r="D216" s="60" t="s">
        <v>126</v>
      </c>
      <c r="E216" s="61" t="s">
        <v>494</v>
      </c>
      <c r="F216" s="61" t="s">
        <v>495</v>
      </c>
      <c r="G216" s="223"/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9">
        <v>0</v>
      </c>
      <c r="N216" s="25">
        <v>0</v>
      </c>
      <c r="O216" s="9">
        <f t="shared" si="29"/>
        <v>0</v>
      </c>
      <c r="P216" s="9">
        <v>0</v>
      </c>
      <c r="Q216" s="9">
        <v>0</v>
      </c>
      <c r="R216" s="9">
        <v>0</v>
      </c>
      <c r="S216" s="9">
        <v>0</v>
      </c>
      <c r="T216" s="234">
        <f>H216+I216*2+J216*4+K216*8+L216*16+M216*32+N216*64+P216*256+Q216*512+R216*1024+S216*2048</f>
        <v>0</v>
      </c>
      <c r="U216" s="223">
        <v>85</v>
      </c>
      <c r="V216" s="223">
        <v>4</v>
      </c>
      <c r="W216" s="223">
        <v>400</v>
      </c>
      <c r="X216" s="223">
        <v>25</v>
      </c>
      <c r="Y216" s="223">
        <v>1000</v>
      </c>
      <c r="Z216" s="223">
        <v>50</v>
      </c>
      <c r="AA216" s="223">
        <v>1850</v>
      </c>
      <c r="AB216" s="223">
        <v>75</v>
      </c>
      <c r="AC216" s="223">
        <v>3000</v>
      </c>
      <c r="AD216" s="223">
        <v>0</v>
      </c>
      <c r="AE216" s="223">
        <v>0</v>
      </c>
      <c r="AF216" s="243">
        <v>30000</v>
      </c>
      <c r="AG216" s="223">
        <v>110</v>
      </c>
      <c r="AH216" s="223">
        <v>125</v>
      </c>
      <c r="AI216" s="223">
        <v>120</v>
      </c>
      <c r="AJ216" s="223">
        <v>120</v>
      </c>
      <c r="AK216" s="223">
        <v>5050</v>
      </c>
      <c r="AL216" s="223">
        <v>115</v>
      </c>
      <c r="AM216" s="223">
        <v>60050</v>
      </c>
      <c r="AN216" s="223">
        <v>110</v>
      </c>
      <c r="AO216" s="223">
        <v>60100</v>
      </c>
      <c r="AP216" s="223">
        <v>0</v>
      </c>
      <c r="AQ216" s="223">
        <v>0</v>
      </c>
      <c r="AR216" s="243">
        <v>30000</v>
      </c>
      <c r="AS216" s="223">
        <v>50</v>
      </c>
      <c r="AT216" s="223">
        <v>120</v>
      </c>
      <c r="AU216" s="223">
        <v>86</v>
      </c>
      <c r="AV216" s="223">
        <v>85</v>
      </c>
      <c r="AW216" s="223">
        <v>114</v>
      </c>
      <c r="AX216" s="223">
        <v>115</v>
      </c>
      <c r="AY216" s="223">
        <v>100</v>
      </c>
    </row>
    <row r="217" s="215" customFormat="1" ht="17.5" spans="1:51">
      <c r="A217" s="277"/>
      <c r="B217" s="273"/>
      <c r="C217" s="277"/>
      <c r="D217" s="274"/>
      <c r="E217" s="275"/>
      <c r="F217" s="275"/>
      <c r="G217" s="276"/>
      <c r="H217" s="277">
        <v>0</v>
      </c>
      <c r="I217" s="277">
        <v>0</v>
      </c>
      <c r="J217" s="277">
        <v>0</v>
      </c>
      <c r="K217" s="277">
        <v>0</v>
      </c>
      <c r="L217" s="277">
        <v>0</v>
      </c>
      <c r="M217" s="277" t="s">
        <v>181</v>
      </c>
      <c r="N217" s="25">
        <v>0</v>
      </c>
      <c r="O217" s="277"/>
      <c r="P217" s="277" t="s">
        <v>181</v>
      </c>
      <c r="Q217" s="277" t="s">
        <v>181</v>
      </c>
      <c r="R217" s="277" t="s">
        <v>181</v>
      </c>
      <c r="S217" s="277" t="s">
        <v>181</v>
      </c>
      <c r="T217" s="277"/>
      <c r="U217" s="288" t="s">
        <v>181</v>
      </c>
      <c r="V217" s="289" t="s">
        <v>181</v>
      </c>
      <c r="W217" s="288" t="s">
        <v>181</v>
      </c>
      <c r="X217" s="288" t="s">
        <v>181</v>
      </c>
      <c r="Y217" s="288" t="s">
        <v>181</v>
      </c>
      <c r="Z217" s="289" t="s">
        <v>181</v>
      </c>
      <c r="AA217" s="276" t="s">
        <v>181</v>
      </c>
      <c r="AB217" s="276" t="s">
        <v>181</v>
      </c>
      <c r="AC217" s="276" t="s">
        <v>181</v>
      </c>
      <c r="AD217" s="276" t="s">
        <v>181</v>
      </c>
      <c r="AE217" s="276" t="s">
        <v>181</v>
      </c>
      <c r="AF217" s="276" t="s">
        <v>181</v>
      </c>
      <c r="AG217" s="276" t="s">
        <v>181</v>
      </c>
      <c r="AH217" s="276" t="s">
        <v>181</v>
      </c>
      <c r="AI217" s="276" t="s">
        <v>181</v>
      </c>
      <c r="AJ217" s="276" t="s">
        <v>181</v>
      </c>
      <c r="AK217" s="276" t="s">
        <v>181</v>
      </c>
      <c r="AL217" s="276" t="s">
        <v>181</v>
      </c>
      <c r="AM217" s="292" t="s">
        <v>181</v>
      </c>
      <c r="AN217" s="292" t="s">
        <v>181</v>
      </c>
      <c r="AO217" s="292" t="s">
        <v>181</v>
      </c>
      <c r="AP217" s="276" t="s">
        <v>181</v>
      </c>
      <c r="AQ217" s="276" t="s">
        <v>181</v>
      </c>
      <c r="AR217" s="276" t="s">
        <v>181</v>
      </c>
      <c r="AS217" s="276" t="s">
        <v>181</v>
      </c>
      <c r="AT217" s="276" t="s">
        <v>181</v>
      </c>
      <c r="AU217" s="276" t="s">
        <v>181</v>
      </c>
      <c r="AV217" s="276" t="s">
        <v>181</v>
      </c>
      <c r="AW217" s="276" t="s">
        <v>181</v>
      </c>
      <c r="AX217" s="276" t="s">
        <v>181</v>
      </c>
      <c r="AY217" s="276">
        <v>100</v>
      </c>
    </row>
    <row r="218" s="12" customFormat="1" ht="17.5" spans="1:51">
      <c r="A218" s="9">
        <f>A216</f>
        <v>608</v>
      </c>
      <c r="B218" s="58" t="s">
        <v>488</v>
      </c>
      <c r="C218" s="59" t="s">
        <v>493</v>
      </c>
      <c r="D218" s="60" t="s">
        <v>129</v>
      </c>
      <c r="E218" s="61" t="s">
        <v>496</v>
      </c>
      <c r="F218" s="61" t="s">
        <v>1073</v>
      </c>
      <c r="G218" s="223"/>
      <c r="H218" s="9">
        <v>0</v>
      </c>
      <c r="I218" s="9">
        <v>0</v>
      </c>
      <c r="J218" s="9">
        <v>0</v>
      </c>
      <c r="K218" s="9">
        <v>0</v>
      </c>
      <c r="L218" s="9">
        <v>0</v>
      </c>
      <c r="M218" s="9">
        <v>0</v>
      </c>
      <c r="N218" s="25">
        <v>0</v>
      </c>
      <c r="O218" s="9">
        <f t="shared" si="29"/>
        <v>0</v>
      </c>
      <c r="P218" s="9">
        <v>0</v>
      </c>
      <c r="Q218" s="9">
        <v>0</v>
      </c>
      <c r="R218" s="9">
        <v>0</v>
      </c>
      <c r="S218" s="9">
        <v>0</v>
      </c>
      <c r="T218" s="234">
        <f>H218+I218*2+J218*4+K218*8+L218*16+M218*32+N218*64+P218*256+Q218*512+R218*1024+S218*2048</f>
        <v>0</v>
      </c>
      <c r="U218" s="223">
        <v>85</v>
      </c>
      <c r="V218" s="223">
        <v>4</v>
      </c>
      <c r="W218" s="223">
        <v>400</v>
      </c>
      <c r="X218" s="223">
        <v>25</v>
      </c>
      <c r="Y218" s="223">
        <v>1000</v>
      </c>
      <c r="Z218" s="223">
        <v>50</v>
      </c>
      <c r="AA218" s="223">
        <v>1850</v>
      </c>
      <c r="AB218" s="223">
        <v>75</v>
      </c>
      <c r="AC218" s="223">
        <v>3000</v>
      </c>
      <c r="AD218" s="223">
        <v>0</v>
      </c>
      <c r="AE218" s="223">
        <v>0</v>
      </c>
      <c r="AF218" s="243">
        <v>30000</v>
      </c>
      <c r="AG218" s="223">
        <v>110</v>
      </c>
      <c r="AH218" s="223">
        <v>125</v>
      </c>
      <c r="AI218" s="223">
        <v>120</v>
      </c>
      <c r="AJ218" s="223">
        <v>120</v>
      </c>
      <c r="AK218" s="223">
        <v>5050</v>
      </c>
      <c r="AL218" s="223">
        <v>115</v>
      </c>
      <c r="AM218" s="223">
        <v>60050</v>
      </c>
      <c r="AN218" s="223">
        <v>110</v>
      </c>
      <c r="AO218" s="223">
        <v>60100</v>
      </c>
      <c r="AP218" s="223">
        <v>0</v>
      </c>
      <c r="AQ218" s="223">
        <v>0</v>
      </c>
      <c r="AR218" s="243">
        <v>30000</v>
      </c>
      <c r="AS218" s="223">
        <v>50</v>
      </c>
      <c r="AT218" s="223">
        <v>120</v>
      </c>
      <c r="AU218" s="223">
        <v>86</v>
      </c>
      <c r="AV218" s="223">
        <v>85</v>
      </c>
      <c r="AW218" s="223">
        <v>114</v>
      </c>
      <c r="AX218" s="223">
        <v>115</v>
      </c>
      <c r="AY218" s="223">
        <v>100</v>
      </c>
    </row>
    <row r="219" s="2" customFormat="1" ht="15.6" customHeight="1" spans="1:51">
      <c r="A219" s="34"/>
      <c r="B219" s="35"/>
      <c r="C219" s="34"/>
      <c r="D219" s="36"/>
      <c r="E219" s="37"/>
      <c r="F219" s="37" t="s">
        <v>766</v>
      </c>
      <c r="G219" s="222"/>
      <c r="H219" s="83" t="s">
        <v>1425</v>
      </c>
      <c r="I219" s="49">
        <v>0</v>
      </c>
      <c r="J219" s="49">
        <v>0</v>
      </c>
      <c r="K219" s="49">
        <v>0</v>
      </c>
      <c r="L219" s="49">
        <v>0</v>
      </c>
      <c r="M219" s="49">
        <v>0</v>
      </c>
      <c r="N219" s="25">
        <v>0</v>
      </c>
      <c r="O219" s="49"/>
      <c r="P219" s="49"/>
      <c r="Q219" s="49"/>
      <c r="R219" s="49"/>
      <c r="S219" s="49"/>
      <c r="T219" s="49"/>
      <c r="U219" s="232" t="s">
        <v>181</v>
      </c>
      <c r="V219" s="233" t="s">
        <v>181</v>
      </c>
      <c r="W219" s="232" t="s">
        <v>181</v>
      </c>
      <c r="X219" s="232" t="s">
        <v>181</v>
      </c>
      <c r="Y219" s="232" t="s">
        <v>181</v>
      </c>
      <c r="Z219" s="233" t="s">
        <v>181</v>
      </c>
      <c r="AA219" s="222" t="s">
        <v>181</v>
      </c>
      <c r="AB219" s="222" t="s">
        <v>181</v>
      </c>
      <c r="AC219" s="222" t="s">
        <v>181</v>
      </c>
      <c r="AD219" s="222" t="s">
        <v>181</v>
      </c>
      <c r="AE219" s="222" t="s">
        <v>181</v>
      </c>
      <c r="AF219" s="243" t="s">
        <v>181</v>
      </c>
      <c r="AG219" s="222" t="s">
        <v>181</v>
      </c>
      <c r="AH219" s="222" t="s">
        <v>181</v>
      </c>
      <c r="AI219" s="222" t="s">
        <v>181</v>
      </c>
      <c r="AJ219" s="222" t="s">
        <v>181</v>
      </c>
      <c r="AK219" s="222" t="s">
        <v>181</v>
      </c>
      <c r="AL219" s="222" t="s">
        <v>181</v>
      </c>
      <c r="AM219" s="247" t="s">
        <v>181</v>
      </c>
      <c r="AN219" s="247" t="s">
        <v>181</v>
      </c>
      <c r="AO219" s="247" t="s">
        <v>181</v>
      </c>
      <c r="AP219" s="222" t="s">
        <v>181</v>
      </c>
      <c r="AQ219" s="222" t="s">
        <v>181</v>
      </c>
      <c r="AR219" s="243" t="s">
        <v>181</v>
      </c>
      <c r="AS219" s="222" t="s">
        <v>181</v>
      </c>
      <c r="AT219" s="222" t="s">
        <v>181</v>
      </c>
      <c r="AU219" s="222" t="s">
        <v>181</v>
      </c>
      <c r="AV219" s="222" t="s">
        <v>181</v>
      </c>
      <c r="AW219" s="222" t="s">
        <v>181</v>
      </c>
      <c r="AX219" s="222" t="s">
        <v>181</v>
      </c>
      <c r="AY219" s="222">
        <v>100</v>
      </c>
    </row>
    <row r="220" ht="17.5" spans="1:51">
      <c r="A220" s="31">
        <f>A218</f>
        <v>608</v>
      </c>
      <c r="B220" s="40" t="s">
        <v>501</v>
      </c>
      <c r="C220" s="31" t="s">
        <v>502</v>
      </c>
      <c r="D220" s="41" t="s">
        <v>109</v>
      </c>
      <c r="E220" s="42" t="s">
        <v>503</v>
      </c>
      <c r="F220" s="42" t="s">
        <v>504</v>
      </c>
      <c r="G220" s="223"/>
      <c r="H220" s="21">
        <f>IF(使用说明!B1&gt;=500,1,0)</f>
        <v>0</v>
      </c>
      <c r="I220" s="21">
        <v>0</v>
      </c>
      <c r="J220" s="21">
        <v>0</v>
      </c>
      <c r="K220" s="21">
        <v>0</v>
      </c>
      <c r="L220" s="21">
        <v>0</v>
      </c>
      <c r="M220" s="21">
        <v>0</v>
      </c>
      <c r="N220" s="25">
        <v>0</v>
      </c>
      <c r="O220" s="21">
        <f>P220+Q220*2+R220*4+S220*8</f>
        <v>0</v>
      </c>
      <c r="P220" s="21">
        <v>0</v>
      </c>
      <c r="Q220" s="21">
        <v>0</v>
      </c>
      <c r="R220" s="21">
        <v>0</v>
      </c>
      <c r="S220" s="21">
        <v>0</v>
      </c>
      <c r="T220" s="234">
        <f>H220+I220*2+J220*4+K220*8+L220*16+M220*32+N220*64+P220*256+Q220*512+R220*1024+S220*2048</f>
        <v>0</v>
      </c>
      <c r="U220" s="223">
        <v>85</v>
      </c>
      <c r="V220" s="223">
        <v>4</v>
      </c>
      <c r="W220" s="223">
        <v>400</v>
      </c>
      <c r="X220" s="223">
        <v>25</v>
      </c>
      <c r="Y220" s="223">
        <v>1000</v>
      </c>
      <c r="Z220" s="223">
        <v>50</v>
      </c>
      <c r="AA220" s="223">
        <v>1850</v>
      </c>
      <c r="AB220" s="223">
        <v>75</v>
      </c>
      <c r="AC220" s="223">
        <v>3000</v>
      </c>
      <c r="AD220" s="223">
        <v>0</v>
      </c>
      <c r="AE220" s="223">
        <v>0</v>
      </c>
      <c r="AF220" s="243">
        <v>30000</v>
      </c>
      <c r="AG220" s="223">
        <v>110</v>
      </c>
      <c r="AH220" s="223">
        <v>125</v>
      </c>
      <c r="AI220" s="223">
        <v>120</v>
      </c>
      <c r="AJ220" s="223">
        <v>120</v>
      </c>
      <c r="AK220" s="223">
        <v>5050</v>
      </c>
      <c r="AL220" s="223">
        <v>115</v>
      </c>
      <c r="AM220" s="248">
        <v>60050</v>
      </c>
      <c r="AN220" s="248">
        <v>110</v>
      </c>
      <c r="AO220" s="248">
        <v>60100</v>
      </c>
      <c r="AP220" s="223">
        <v>0</v>
      </c>
      <c r="AQ220" s="223">
        <v>0</v>
      </c>
      <c r="AR220" s="243">
        <v>30000</v>
      </c>
      <c r="AS220" s="223">
        <v>50</v>
      </c>
      <c r="AT220" s="223">
        <v>120</v>
      </c>
      <c r="AU220" s="223">
        <v>86</v>
      </c>
      <c r="AV220" s="223">
        <v>85</v>
      </c>
      <c r="AW220" s="223">
        <v>114</v>
      </c>
      <c r="AX220" s="223">
        <v>115</v>
      </c>
      <c r="AY220" s="223">
        <v>100</v>
      </c>
    </row>
    <row r="221" s="2" customFormat="1" ht="15.6" customHeight="1" spans="1:51">
      <c r="A221" s="34"/>
      <c r="B221" s="35"/>
      <c r="C221" s="34"/>
      <c r="D221" s="36"/>
      <c r="E221" s="37"/>
      <c r="F221" s="37" t="s">
        <v>775</v>
      </c>
      <c r="G221" s="222"/>
      <c r="H221" s="49">
        <v>0</v>
      </c>
      <c r="I221" s="49">
        <v>0</v>
      </c>
      <c r="J221" s="49">
        <v>0</v>
      </c>
      <c r="K221" s="49">
        <v>0</v>
      </c>
      <c r="L221" s="49">
        <v>0</v>
      </c>
      <c r="M221" s="49">
        <v>0</v>
      </c>
      <c r="N221" s="25">
        <v>0</v>
      </c>
      <c r="O221" s="49"/>
      <c r="P221" s="49"/>
      <c r="Q221" s="49"/>
      <c r="R221" s="49"/>
      <c r="S221" s="49"/>
      <c r="T221" s="148">
        <f>H221+I221*2+J221*4+K221*8+L221*16+M221*32+N221*64+P221*256+Q221*512+R221*1024+S221*2048</f>
        <v>0</v>
      </c>
      <c r="U221" s="232" t="s">
        <v>181</v>
      </c>
      <c r="V221" s="233" t="s">
        <v>181</v>
      </c>
      <c r="W221" s="232" t="s">
        <v>181</v>
      </c>
      <c r="X221" s="232" t="s">
        <v>181</v>
      </c>
      <c r="Y221" s="232" t="s">
        <v>181</v>
      </c>
      <c r="Z221" s="233" t="s">
        <v>181</v>
      </c>
      <c r="AA221" s="222" t="s">
        <v>181</v>
      </c>
      <c r="AB221" s="222" t="s">
        <v>181</v>
      </c>
      <c r="AC221" s="222" t="s">
        <v>181</v>
      </c>
      <c r="AD221" s="222" t="s">
        <v>181</v>
      </c>
      <c r="AE221" s="222" t="s">
        <v>181</v>
      </c>
      <c r="AF221" s="243" t="s">
        <v>181</v>
      </c>
      <c r="AG221" s="222" t="s">
        <v>181</v>
      </c>
      <c r="AH221" s="222" t="s">
        <v>181</v>
      </c>
      <c r="AI221" s="222" t="s">
        <v>181</v>
      </c>
      <c r="AJ221" s="222" t="s">
        <v>181</v>
      </c>
      <c r="AK221" s="222" t="s">
        <v>181</v>
      </c>
      <c r="AL221" s="222" t="s">
        <v>181</v>
      </c>
      <c r="AM221" s="247" t="s">
        <v>181</v>
      </c>
      <c r="AN221" s="247" t="s">
        <v>181</v>
      </c>
      <c r="AO221" s="247" t="s">
        <v>181</v>
      </c>
      <c r="AP221" s="222" t="s">
        <v>181</v>
      </c>
      <c r="AQ221" s="222" t="s">
        <v>181</v>
      </c>
      <c r="AR221" s="243" t="s">
        <v>181</v>
      </c>
      <c r="AS221" s="222" t="s">
        <v>181</v>
      </c>
      <c r="AT221" s="222" t="s">
        <v>181</v>
      </c>
      <c r="AU221" s="222" t="s">
        <v>181</v>
      </c>
      <c r="AV221" s="222" t="s">
        <v>181</v>
      </c>
      <c r="AW221" s="222" t="s">
        <v>181</v>
      </c>
      <c r="AX221" s="222" t="s">
        <v>181</v>
      </c>
      <c r="AY221" s="222">
        <v>100</v>
      </c>
    </row>
    <row r="222" ht="17.5" spans="1:51">
      <c r="A222" s="31">
        <f>A220</f>
        <v>608</v>
      </c>
      <c r="B222" s="40" t="s">
        <v>501</v>
      </c>
      <c r="C222" s="31" t="s">
        <v>509</v>
      </c>
      <c r="D222" s="41" t="s">
        <v>120</v>
      </c>
      <c r="E222" s="42" t="s">
        <v>510</v>
      </c>
      <c r="F222" s="42" t="s">
        <v>511</v>
      </c>
      <c r="G222" s="223"/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5">
        <v>0</v>
      </c>
      <c r="O222" s="21">
        <f>P222+Q222*2+R222*4+S222*8</f>
        <v>0</v>
      </c>
      <c r="P222" s="21">
        <v>0</v>
      </c>
      <c r="Q222" s="21">
        <v>0</v>
      </c>
      <c r="R222" s="21">
        <v>0</v>
      </c>
      <c r="S222" s="21">
        <v>0</v>
      </c>
      <c r="T222" s="234">
        <f>H222+I222*2+J222*4+K222*8+L222*16+M222*32+N222*64+P222*256+Q222*512+R222*1024+S222*2048</f>
        <v>0</v>
      </c>
      <c r="U222" s="223">
        <v>85</v>
      </c>
      <c r="V222" s="223">
        <v>4</v>
      </c>
      <c r="W222" s="223">
        <v>400</v>
      </c>
      <c r="X222" s="223">
        <v>25</v>
      </c>
      <c r="Y222" s="223">
        <v>1000</v>
      </c>
      <c r="Z222" s="223">
        <v>50</v>
      </c>
      <c r="AA222" s="223">
        <v>1850</v>
      </c>
      <c r="AB222" s="223">
        <v>75</v>
      </c>
      <c r="AC222" s="223">
        <v>3000</v>
      </c>
      <c r="AD222" s="223">
        <v>0</v>
      </c>
      <c r="AE222" s="223">
        <v>0</v>
      </c>
      <c r="AF222" s="243">
        <v>30000</v>
      </c>
      <c r="AG222" s="223">
        <v>110</v>
      </c>
      <c r="AH222" s="223">
        <v>125</v>
      </c>
      <c r="AI222" s="223">
        <v>120</v>
      </c>
      <c r="AJ222" s="223">
        <v>120</v>
      </c>
      <c r="AK222" s="223">
        <v>5050</v>
      </c>
      <c r="AL222" s="223">
        <v>115</v>
      </c>
      <c r="AM222" s="248">
        <v>60050</v>
      </c>
      <c r="AN222" s="248">
        <v>110</v>
      </c>
      <c r="AO222" s="248">
        <v>60100</v>
      </c>
      <c r="AP222" s="223">
        <v>0</v>
      </c>
      <c r="AQ222" s="223">
        <v>0</v>
      </c>
      <c r="AR222" s="243">
        <v>30000</v>
      </c>
      <c r="AS222" s="223">
        <v>50</v>
      </c>
      <c r="AT222" s="223">
        <v>120</v>
      </c>
      <c r="AU222" s="223">
        <v>86</v>
      </c>
      <c r="AV222" s="223">
        <v>85</v>
      </c>
      <c r="AW222" s="223">
        <v>114</v>
      </c>
      <c r="AX222" s="223">
        <v>115</v>
      </c>
      <c r="AY222" s="223">
        <v>100</v>
      </c>
    </row>
    <row r="223" ht="17.5" spans="1:51">
      <c r="A223" s="31">
        <f>A222</f>
        <v>608</v>
      </c>
      <c r="B223" s="40" t="s">
        <v>512</v>
      </c>
      <c r="C223" s="31"/>
      <c r="D223" s="41"/>
      <c r="E223" s="42"/>
      <c r="F223" s="42"/>
      <c r="G223" s="223"/>
      <c r="H223" s="271"/>
      <c r="I223" s="271"/>
      <c r="J223" s="271"/>
      <c r="K223" s="271"/>
      <c r="L223" s="271"/>
      <c r="M223" s="271"/>
      <c r="N223" s="255">
        <v>0</v>
      </c>
      <c r="O223" s="271"/>
      <c r="P223" s="271"/>
      <c r="Q223" s="271"/>
      <c r="R223" s="271"/>
      <c r="S223" s="271"/>
      <c r="T223" s="234"/>
      <c r="U223" s="223"/>
      <c r="V223" s="223"/>
      <c r="W223" s="223"/>
      <c r="X223" s="223"/>
      <c r="Y223" s="223"/>
      <c r="Z223" s="223"/>
      <c r="AA223" s="223"/>
      <c r="AB223" s="223"/>
      <c r="AC223" s="223"/>
      <c r="AD223" s="223">
        <v>0</v>
      </c>
      <c r="AE223" s="223">
        <v>0</v>
      </c>
      <c r="AF223" s="243">
        <v>30000</v>
      </c>
      <c r="AG223" s="223"/>
      <c r="AH223" s="223"/>
      <c r="AI223" s="223"/>
      <c r="AJ223" s="223"/>
      <c r="AK223" s="223"/>
      <c r="AL223" s="223"/>
      <c r="AM223" s="248"/>
      <c r="AN223" s="248"/>
      <c r="AO223" s="248"/>
      <c r="AP223" s="223">
        <v>0</v>
      </c>
      <c r="AQ223" s="223">
        <v>0</v>
      </c>
      <c r="AR223" s="243">
        <v>30000</v>
      </c>
      <c r="AS223" s="223">
        <v>50</v>
      </c>
      <c r="AT223" s="223">
        <v>120</v>
      </c>
      <c r="AU223" s="223">
        <v>86</v>
      </c>
      <c r="AV223" s="223">
        <v>85</v>
      </c>
      <c r="AW223" s="223">
        <v>114</v>
      </c>
      <c r="AX223" s="223">
        <v>115</v>
      </c>
      <c r="AY223" s="223">
        <v>100</v>
      </c>
    </row>
    <row r="224" ht="17.5" spans="1:51">
      <c r="A224" s="31">
        <f>A223</f>
        <v>608</v>
      </c>
      <c r="B224" s="40"/>
      <c r="C224" s="31" t="s">
        <v>513</v>
      </c>
      <c r="D224" s="41" t="s">
        <v>109</v>
      </c>
      <c r="E224" s="42" t="s">
        <v>514</v>
      </c>
      <c r="F224" s="42" t="s">
        <v>513</v>
      </c>
      <c r="G224" s="223"/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  <c r="N224" s="25">
        <v>0</v>
      </c>
      <c r="O224" s="21">
        <f>P224+Q224*2+R224*4+S224*8</f>
        <v>0</v>
      </c>
      <c r="P224" s="21">
        <v>0</v>
      </c>
      <c r="Q224" s="21">
        <v>0</v>
      </c>
      <c r="R224" s="21">
        <v>0</v>
      </c>
      <c r="S224" s="21">
        <v>0</v>
      </c>
      <c r="T224" s="234">
        <f>H224+I224*2+J224*4+K224*8+L224*16+M224*32+N224*64+P224*256+Q224*512+R224*1024+S224*2048</f>
        <v>0</v>
      </c>
      <c r="U224" s="223"/>
      <c r="V224" s="223"/>
      <c r="W224" s="223"/>
      <c r="X224" s="223"/>
      <c r="Y224" s="223"/>
      <c r="Z224" s="223"/>
      <c r="AA224" s="223"/>
      <c r="AB224" s="223"/>
      <c r="AC224" s="223"/>
      <c r="AD224" s="223">
        <v>0</v>
      </c>
      <c r="AE224" s="223">
        <v>0</v>
      </c>
      <c r="AF224" s="243">
        <v>30000</v>
      </c>
      <c r="AG224" s="223"/>
      <c r="AH224" s="223"/>
      <c r="AI224" s="223"/>
      <c r="AJ224" s="223"/>
      <c r="AK224" s="223"/>
      <c r="AL224" s="223"/>
      <c r="AM224" s="248"/>
      <c r="AN224" s="248"/>
      <c r="AO224" s="248"/>
      <c r="AP224" s="223">
        <v>0</v>
      </c>
      <c r="AQ224" s="223">
        <v>0</v>
      </c>
      <c r="AR224" s="243">
        <v>30000</v>
      </c>
      <c r="AS224" s="223">
        <v>50</v>
      </c>
      <c r="AT224" s="223">
        <v>120</v>
      </c>
      <c r="AU224" s="223">
        <v>86</v>
      </c>
      <c r="AV224" s="223">
        <v>85</v>
      </c>
      <c r="AW224" s="223">
        <v>114</v>
      </c>
      <c r="AX224" s="223">
        <v>115</v>
      </c>
      <c r="AY224" s="223">
        <v>100</v>
      </c>
    </row>
    <row r="225" ht="17.5" spans="1:51">
      <c r="A225" s="31">
        <f>A224</f>
        <v>608</v>
      </c>
      <c r="B225" s="40" t="s">
        <v>515</v>
      </c>
      <c r="C225" s="31"/>
      <c r="D225" s="41"/>
      <c r="E225" s="42"/>
      <c r="F225" s="42"/>
      <c r="G225" s="223"/>
      <c r="H225" s="271"/>
      <c r="I225" s="271"/>
      <c r="J225" s="271"/>
      <c r="K225" s="271"/>
      <c r="L225" s="271"/>
      <c r="M225" s="271"/>
      <c r="N225" s="255">
        <v>0</v>
      </c>
      <c r="O225" s="271"/>
      <c r="P225" s="271"/>
      <c r="Q225" s="271"/>
      <c r="R225" s="271"/>
      <c r="S225" s="271"/>
      <c r="T225" s="234"/>
      <c r="U225" s="223"/>
      <c r="V225" s="223"/>
      <c r="W225" s="223"/>
      <c r="X225" s="223"/>
      <c r="Y225" s="223"/>
      <c r="Z225" s="223"/>
      <c r="AA225" s="223"/>
      <c r="AB225" s="223"/>
      <c r="AC225" s="223"/>
      <c r="AD225" s="223">
        <v>0</v>
      </c>
      <c r="AE225" s="223">
        <v>0</v>
      </c>
      <c r="AF225" s="243">
        <v>30000</v>
      </c>
      <c r="AG225" s="223"/>
      <c r="AH225" s="223"/>
      <c r="AI225" s="223"/>
      <c r="AJ225" s="223"/>
      <c r="AK225" s="223"/>
      <c r="AL225" s="223"/>
      <c r="AM225" s="248"/>
      <c r="AN225" s="248"/>
      <c r="AO225" s="248"/>
      <c r="AP225" s="223">
        <v>0</v>
      </c>
      <c r="AQ225" s="223">
        <v>0</v>
      </c>
      <c r="AR225" s="243">
        <v>30000</v>
      </c>
      <c r="AS225" s="223">
        <v>50</v>
      </c>
      <c r="AT225" s="223">
        <v>120</v>
      </c>
      <c r="AU225" s="223">
        <v>86</v>
      </c>
      <c r="AV225" s="223">
        <v>85</v>
      </c>
      <c r="AW225" s="223">
        <v>114</v>
      </c>
      <c r="AX225" s="223">
        <v>115</v>
      </c>
      <c r="AY225" s="223">
        <v>100</v>
      </c>
    </row>
    <row r="226" s="10" customFormat="1" ht="17.5" spans="1:51">
      <c r="A226" s="70"/>
      <c r="B226" s="71"/>
      <c r="C226" s="70"/>
      <c r="D226" s="72"/>
      <c r="E226" s="278" t="s">
        <v>516</v>
      </c>
      <c r="F226" s="73" t="s">
        <v>1426</v>
      </c>
      <c r="G226" s="110"/>
      <c r="H226" s="279" t="s">
        <v>1427</v>
      </c>
      <c r="I226" s="281" t="s">
        <v>1428</v>
      </c>
      <c r="J226" s="287">
        <v>0</v>
      </c>
      <c r="K226" s="287">
        <v>0</v>
      </c>
      <c r="L226" s="287">
        <v>0</v>
      </c>
      <c r="M226" s="287">
        <v>0</v>
      </c>
      <c r="N226" s="255">
        <v>0</v>
      </c>
      <c r="O226" s="287">
        <v>0</v>
      </c>
      <c r="P226" s="287">
        <v>0</v>
      </c>
      <c r="Q226" s="287">
        <v>0</v>
      </c>
      <c r="R226" s="287">
        <v>0</v>
      </c>
      <c r="S226" s="287">
        <v>0</v>
      </c>
      <c r="T226" s="287"/>
      <c r="U226" s="251" t="s">
        <v>181</v>
      </c>
      <c r="V226" s="251" t="s">
        <v>181</v>
      </c>
      <c r="W226" s="251" t="s">
        <v>181</v>
      </c>
      <c r="X226" s="251" t="s">
        <v>181</v>
      </c>
      <c r="Y226" s="251" t="s">
        <v>181</v>
      </c>
      <c r="Z226" s="251" t="s">
        <v>181</v>
      </c>
      <c r="AA226" s="251" t="s">
        <v>181</v>
      </c>
      <c r="AB226" s="251" t="s">
        <v>181</v>
      </c>
      <c r="AC226" s="251" t="s">
        <v>181</v>
      </c>
      <c r="AD226" s="251" t="s">
        <v>181</v>
      </c>
      <c r="AE226" s="251" t="s">
        <v>181</v>
      </c>
      <c r="AF226" s="244" t="s">
        <v>181</v>
      </c>
      <c r="AG226" s="251" t="s">
        <v>181</v>
      </c>
      <c r="AH226" s="251" t="s">
        <v>181</v>
      </c>
      <c r="AI226" s="251" t="s">
        <v>181</v>
      </c>
      <c r="AJ226" s="251" t="s">
        <v>181</v>
      </c>
      <c r="AK226" s="251" t="s">
        <v>181</v>
      </c>
      <c r="AL226" s="251" t="s">
        <v>181</v>
      </c>
      <c r="AM226" s="251" t="s">
        <v>181</v>
      </c>
      <c r="AN226" s="251" t="s">
        <v>181</v>
      </c>
      <c r="AO226" s="251" t="s">
        <v>181</v>
      </c>
      <c r="AP226" s="251" t="s">
        <v>181</v>
      </c>
      <c r="AQ226" s="251" t="s">
        <v>181</v>
      </c>
      <c r="AR226" s="244" t="s">
        <v>181</v>
      </c>
      <c r="AS226" s="251" t="s">
        <v>181</v>
      </c>
      <c r="AT226" s="251" t="s">
        <v>181</v>
      </c>
      <c r="AU226" s="251" t="s">
        <v>181</v>
      </c>
      <c r="AV226" s="251" t="s">
        <v>181</v>
      </c>
      <c r="AW226" s="251" t="s">
        <v>181</v>
      </c>
      <c r="AX226" s="251" t="s">
        <v>181</v>
      </c>
      <c r="AY226" s="251">
        <v>100</v>
      </c>
    </row>
    <row r="227" ht="17.5" spans="1:51">
      <c r="A227" s="31">
        <f>A225</f>
        <v>608</v>
      </c>
      <c r="B227" s="40" t="s">
        <v>518</v>
      </c>
      <c r="C227" s="31" t="s">
        <v>519</v>
      </c>
      <c r="D227" s="41" t="s">
        <v>109</v>
      </c>
      <c r="E227" s="42" t="s">
        <v>520</v>
      </c>
      <c r="F227" s="42" t="s">
        <v>519</v>
      </c>
      <c r="G227" s="223"/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21">
        <v>0</v>
      </c>
      <c r="N227" s="25">
        <v>0</v>
      </c>
      <c r="O227" s="21">
        <f>P227+Q227*2+R227*4+S227*8</f>
        <v>0</v>
      </c>
      <c r="P227" s="21">
        <v>0</v>
      </c>
      <c r="Q227" s="21">
        <v>0</v>
      </c>
      <c r="R227" s="21">
        <v>0</v>
      </c>
      <c r="S227" s="21">
        <v>0</v>
      </c>
      <c r="T227" s="234">
        <f>H227+I227*2+J227*4+K227*8+L227*16+M227*32+N227*64+P227*256+Q227*512+R227*1024+S227*2048</f>
        <v>0</v>
      </c>
      <c r="U227" s="223">
        <v>85</v>
      </c>
      <c r="V227" s="223">
        <v>4</v>
      </c>
      <c r="W227" s="223">
        <v>400</v>
      </c>
      <c r="X227" s="223">
        <v>25</v>
      </c>
      <c r="Y227" s="223">
        <v>1000</v>
      </c>
      <c r="Z227" s="223">
        <v>50</v>
      </c>
      <c r="AA227" s="223">
        <v>1850</v>
      </c>
      <c r="AB227" s="223">
        <v>75</v>
      </c>
      <c r="AC227" s="223">
        <v>3000</v>
      </c>
      <c r="AD227" s="223">
        <v>0</v>
      </c>
      <c r="AE227" s="223">
        <v>0</v>
      </c>
      <c r="AF227" s="243">
        <v>30000</v>
      </c>
      <c r="AG227" s="223">
        <v>110</v>
      </c>
      <c r="AH227" s="223">
        <v>125</v>
      </c>
      <c r="AI227" s="223">
        <v>120</v>
      </c>
      <c r="AJ227" s="223">
        <v>120</v>
      </c>
      <c r="AK227" s="223">
        <v>5050</v>
      </c>
      <c r="AL227" s="223">
        <v>115</v>
      </c>
      <c r="AM227" s="248">
        <v>60050</v>
      </c>
      <c r="AN227" s="248">
        <v>110</v>
      </c>
      <c r="AO227" s="248">
        <v>60100</v>
      </c>
      <c r="AP227" s="223">
        <v>0</v>
      </c>
      <c r="AQ227" s="223">
        <v>0</v>
      </c>
      <c r="AR227" s="243">
        <v>30000</v>
      </c>
      <c r="AS227" s="223">
        <v>50</v>
      </c>
      <c r="AT227" s="223">
        <v>120</v>
      </c>
      <c r="AU227" s="223">
        <v>86</v>
      </c>
      <c r="AV227" s="223">
        <v>85</v>
      </c>
      <c r="AW227" s="223">
        <v>114</v>
      </c>
      <c r="AX227" s="223">
        <v>115</v>
      </c>
      <c r="AY227" s="223">
        <v>100</v>
      </c>
    </row>
    <row r="228" s="216" customFormat="1" ht="17.5" spans="1:51">
      <c r="A228" s="280"/>
      <c r="B228" s="71"/>
      <c r="C228" s="281"/>
      <c r="D228" s="282"/>
      <c r="E228" s="108"/>
      <c r="F228" s="108"/>
      <c r="G228" s="283"/>
      <c r="H228" s="91"/>
      <c r="I228" s="91"/>
      <c r="J228" s="91"/>
      <c r="K228" s="91"/>
      <c r="L228" s="91"/>
      <c r="M228" s="91"/>
      <c r="N228" s="25">
        <v>0</v>
      </c>
      <c r="O228" s="91"/>
      <c r="P228" s="91"/>
      <c r="Q228" s="91"/>
      <c r="R228" s="91"/>
      <c r="S228" s="91"/>
      <c r="T228" s="142"/>
      <c r="U228" s="283"/>
      <c r="V228" s="283"/>
      <c r="W228" s="283"/>
      <c r="X228" s="283"/>
      <c r="Y228" s="283"/>
      <c r="Z228" s="283"/>
      <c r="AA228" s="283"/>
      <c r="AB228" s="283"/>
      <c r="AC228" s="283"/>
      <c r="AD228" s="283"/>
      <c r="AE228" s="283"/>
      <c r="AF228" s="291"/>
      <c r="AG228" s="283"/>
      <c r="AH228" s="283"/>
      <c r="AI228" s="283"/>
      <c r="AJ228" s="283"/>
      <c r="AK228" s="283"/>
      <c r="AL228" s="283"/>
      <c r="AM228" s="283"/>
      <c r="AN228" s="283"/>
      <c r="AO228" s="283"/>
      <c r="AP228" s="283"/>
      <c r="AQ228" s="283"/>
      <c r="AR228" s="291"/>
      <c r="AS228" s="283"/>
      <c r="AT228" s="283"/>
      <c r="AU228" s="283"/>
      <c r="AV228" s="283"/>
      <c r="AW228" s="283"/>
      <c r="AX228" s="283"/>
      <c r="AY228" s="283">
        <v>100</v>
      </c>
    </row>
    <row r="229" ht="17.5" spans="1:51">
      <c r="A229" s="48">
        <f>A227</f>
        <v>608</v>
      </c>
      <c r="B229" s="40"/>
      <c r="C229" s="31" t="s">
        <v>519</v>
      </c>
      <c r="D229" s="41" t="s">
        <v>120</v>
      </c>
      <c r="E229" s="42" t="s">
        <v>521</v>
      </c>
      <c r="F229" s="42" t="s">
        <v>522</v>
      </c>
      <c r="G229" s="223"/>
      <c r="H229" s="21"/>
      <c r="I229" s="21"/>
      <c r="J229" s="21"/>
      <c r="K229" s="21"/>
      <c r="L229" s="21"/>
      <c r="M229" s="21"/>
      <c r="N229" s="25">
        <v>0</v>
      </c>
      <c r="O229" s="21"/>
      <c r="P229" s="21"/>
      <c r="Q229" s="21"/>
      <c r="R229" s="21"/>
      <c r="S229" s="21"/>
      <c r="T229" s="195"/>
      <c r="U229" s="223"/>
      <c r="V229" s="223"/>
      <c r="W229" s="223"/>
      <c r="X229" s="223"/>
      <c r="Y229" s="223"/>
      <c r="Z229" s="223"/>
      <c r="AA229" s="223"/>
      <c r="AB229" s="223"/>
      <c r="AC229" s="223"/>
      <c r="AD229" s="223"/>
      <c r="AE229" s="223"/>
      <c r="AF229" s="243"/>
      <c r="AG229" s="223"/>
      <c r="AH229" s="223"/>
      <c r="AI229" s="223"/>
      <c r="AJ229" s="223"/>
      <c r="AK229" s="223"/>
      <c r="AL229" s="223"/>
      <c r="AM229" s="248"/>
      <c r="AN229" s="248"/>
      <c r="AO229" s="248"/>
      <c r="AP229" s="223"/>
      <c r="AQ229" s="223"/>
      <c r="AR229" s="243"/>
      <c r="AS229" s="223"/>
      <c r="AT229" s="223"/>
      <c r="AU229" s="223"/>
      <c r="AV229" s="223"/>
      <c r="AW229" s="223"/>
      <c r="AX229" s="223"/>
      <c r="AY229" s="223">
        <v>100</v>
      </c>
    </row>
    <row r="230" ht="17.5" spans="1:51">
      <c r="A230" s="31">
        <f>A227</f>
        <v>608</v>
      </c>
      <c r="B230" s="40" t="s">
        <v>523</v>
      </c>
      <c r="C230" s="31"/>
      <c r="D230" s="41"/>
      <c r="E230" s="42"/>
      <c r="F230" s="42"/>
      <c r="G230" s="223"/>
      <c r="H230" s="271"/>
      <c r="I230" s="271"/>
      <c r="J230" s="271"/>
      <c r="K230" s="271"/>
      <c r="L230" s="271"/>
      <c r="M230" s="271"/>
      <c r="N230" s="255">
        <v>0</v>
      </c>
      <c r="O230" s="271"/>
      <c r="P230" s="271"/>
      <c r="Q230" s="271"/>
      <c r="R230" s="271"/>
      <c r="S230" s="271"/>
      <c r="T230" s="234"/>
      <c r="U230" s="223"/>
      <c r="V230" s="223"/>
      <c r="W230" s="223"/>
      <c r="X230" s="223"/>
      <c r="Y230" s="223"/>
      <c r="Z230" s="223"/>
      <c r="AA230" s="223"/>
      <c r="AB230" s="223"/>
      <c r="AC230" s="223"/>
      <c r="AD230" s="223">
        <v>0</v>
      </c>
      <c r="AE230" s="223">
        <v>0</v>
      </c>
      <c r="AF230" s="243">
        <v>30000</v>
      </c>
      <c r="AG230" s="223"/>
      <c r="AH230" s="223"/>
      <c r="AI230" s="223"/>
      <c r="AJ230" s="223"/>
      <c r="AK230" s="223"/>
      <c r="AL230" s="223"/>
      <c r="AM230" s="248"/>
      <c r="AN230" s="248"/>
      <c r="AO230" s="248"/>
      <c r="AP230" s="223">
        <v>0</v>
      </c>
      <c r="AQ230" s="223">
        <v>0</v>
      </c>
      <c r="AR230" s="243">
        <v>30000</v>
      </c>
      <c r="AS230" s="223">
        <v>50</v>
      </c>
      <c r="AT230" s="223">
        <v>120</v>
      </c>
      <c r="AU230" s="223">
        <v>86</v>
      </c>
      <c r="AV230" s="223">
        <v>85</v>
      </c>
      <c r="AW230" s="223">
        <v>114</v>
      </c>
      <c r="AX230" s="223">
        <v>115</v>
      </c>
      <c r="AY230" s="223">
        <v>100</v>
      </c>
    </row>
    <row r="231" s="6" customFormat="1" ht="17.5" spans="1:51">
      <c r="A231" s="62"/>
      <c r="B231" s="63"/>
      <c r="C231" s="62"/>
      <c r="D231" s="64"/>
      <c r="E231" s="65"/>
      <c r="F231" s="65" t="s">
        <v>524</v>
      </c>
      <c r="G231" s="225"/>
      <c r="H231" s="284" t="s">
        <v>1429</v>
      </c>
      <c r="I231" s="285">
        <v>0</v>
      </c>
      <c r="J231" s="285"/>
      <c r="K231" s="285"/>
      <c r="L231" s="285"/>
      <c r="M231" s="285"/>
      <c r="N231" s="255">
        <v>0</v>
      </c>
      <c r="O231" s="285"/>
      <c r="P231" s="285"/>
      <c r="Q231" s="285"/>
      <c r="R231" s="285"/>
      <c r="S231" s="285"/>
      <c r="T231" s="8"/>
      <c r="U231" s="225">
        <v>85</v>
      </c>
      <c r="V231" s="225">
        <v>5</v>
      </c>
      <c r="W231" s="225" t="s">
        <v>1430</v>
      </c>
      <c r="X231" s="225">
        <v>45</v>
      </c>
      <c r="Y231" s="225" t="s">
        <v>1388</v>
      </c>
      <c r="Z231" s="225"/>
      <c r="AA231" s="225"/>
      <c r="AB231" s="225"/>
      <c r="AC231" s="225"/>
      <c r="AD231" s="225"/>
      <c r="AE231" s="225"/>
      <c r="AF231" s="243"/>
      <c r="AG231" s="225"/>
      <c r="AH231" s="225"/>
      <c r="AI231" s="225"/>
      <c r="AJ231" s="225"/>
      <c r="AK231" s="225"/>
      <c r="AL231" s="225"/>
      <c r="AM231" s="239"/>
      <c r="AN231" s="239"/>
      <c r="AO231" s="239"/>
      <c r="AP231" s="225"/>
      <c r="AQ231" s="225"/>
      <c r="AR231" s="243"/>
      <c r="AS231" s="225"/>
      <c r="AT231" s="225"/>
      <c r="AU231" s="225"/>
      <c r="AV231" s="225"/>
      <c r="AW231" s="225"/>
      <c r="AX231" s="225"/>
      <c r="AY231" s="225">
        <v>100</v>
      </c>
    </row>
    <row r="232" ht="19.5" customHeight="1" spans="1:51">
      <c r="A232" s="31">
        <f>A230</f>
        <v>608</v>
      </c>
      <c r="B232" s="40" t="s">
        <v>528</v>
      </c>
      <c r="C232" s="31" t="s">
        <v>529</v>
      </c>
      <c r="D232" s="41" t="s">
        <v>109</v>
      </c>
      <c r="E232" s="42" t="s">
        <v>530</v>
      </c>
      <c r="F232" s="42" t="s">
        <v>531</v>
      </c>
      <c r="G232" s="223"/>
      <c r="H232" s="21">
        <f>IF(使用说明!B1&gt;=10,1,0)</f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5">
        <v>0</v>
      </c>
      <c r="O232" s="21">
        <f>P232+Q232*2+R232*4+S232*8</f>
        <v>0</v>
      </c>
      <c r="P232" s="21">
        <v>0</v>
      </c>
      <c r="Q232" s="21">
        <v>0</v>
      </c>
      <c r="R232" s="21">
        <v>0</v>
      </c>
      <c r="S232" s="21">
        <v>0</v>
      </c>
      <c r="T232" s="234">
        <f>H232+I232*2+J232*4+K232*8+L232*16+M232*32+N232*64+P232*256+Q232*512+R232*1024+S232*2048</f>
        <v>0</v>
      </c>
      <c r="U232" s="223">
        <v>85</v>
      </c>
      <c r="V232" s="223">
        <v>5</v>
      </c>
      <c r="W232" s="223">
        <v>300</v>
      </c>
      <c r="X232" s="223">
        <v>45</v>
      </c>
      <c r="Y232" s="223">
        <v>500</v>
      </c>
      <c r="Z232" s="171">
        <v>45</v>
      </c>
      <c r="AA232" s="171">
        <v>500</v>
      </c>
      <c r="AB232" s="171">
        <v>45</v>
      </c>
      <c r="AC232" s="171">
        <v>500</v>
      </c>
      <c r="AD232" s="223">
        <v>0</v>
      </c>
      <c r="AE232" s="223">
        <v>0</v>
      </c>
      <c r="AF232" s="243">
        <v>30000</v>
      </c>
      <c r="AG232" s="223">
        <v>115</v>
      </c>
      <c r="AH232" s="223">
        <v>125</v>
      </c>
      <c r="AI232" s="223">
        <v>110</v>
      </c>
      <c r="AJ232" s="223">
        <v>120</v>
      </c>
      <c r="AK232" s="223">
        <v>510</v>
      </c>
      <c r="AL232" s="223">
        <v>115</v>
      </c>
      <c r="AM232" s="223">
        <v>2310</v>
      </c>
      <c r="AN232" s="223">
        <v>115</v>
      </c>
      <c r="AO232" s="223">
        <v>60000</v>
      </c>
      <c r="AP232" s="223">
        <v>0</v>
      </c>
      <c r="AQ232" s="223">
        <v>0</v>
      </c>
      <c r="AR232" s="243">
        <v>30000</v>
      </c>
      <c r="AS232" s="223">
        <v>50</v>
      </c>
      <c r="AT232" s="223">
        <v>120</v>
      </c>
      <c r="AU232" s="223">
        <v>86</v>
      </c>
      <c r="AV232" s="223">
        <v>85</v>
      </c>
      <c r="AW232" s="223">
        <v>114</v>
      </c>
      <c r="AX232" s="223">
        <v>115</v>
      </c>
      <c r="AY232" s="223">
        <v>100</v>
      </c>
    </row>
    <row r="233" s="6" customFormat="1" ht="19.5" customHeight="1" spans="1:51">
      <c r="A233" s="62"/>
      <c r="B233" s="63"/>
      <c r="C233" s="62"/>
      <c r="D233" s="64"/>
      <c r="E233" s="65"/>
      <c r="F233" s="65" t="s">
        <v>532</v>
      </c>
      <c r="G233" s="225"/>
      <c r="H233" s="8">
        <v>1</v>
      </c>
      <c r="I233" s="8">
        <v>0</v>
      </c>
      <c r="J233" s="8">
        <v>0</v>
      </c>
      <c r="K233" s="8"/>
      <c r="L233" s="8"/>
      <c r="M233" s="8"/>
      <c r="N233" s="25">
        <v>0</v>
      </c>
      <c r="O233" s="8"/>
      <c r="P233" s="8"/>
      <c r="Q233" s="8"/>
      <c r="R233" s="8"/>
      <c r="S233" s="8"/>
      <c r="T233" s="238">
        <f>H233+I233*2+J233*4+K233*8+L233*16+M233*32+N233*64+P233*256+Q233*512+R233*1024+S233*2048</f>
        <v>1</v>
      </c>
      <c r="U233" s="225">
        <v>85</v>
      </c>
      <c r="V233" s="225">
        <v>5</v>
      </c>
      <c r="W233" s="225" t="s">
        <v>1430</v>
      </c>
      <c r="X233" s="225">
        <v>25</v>
      </c>
      <c r="Y233" s="225" t="s">
        <v>1399</v>
      </c>
      <c r="Z233" s="225">
        <v>55</v>
      </c>
      <c r="AA233" s="225" t="s">
        <v>1431</v>
      </c>
      <c r="AB233" s="225">
        <v>75</v>
      </c>
      <c r="AC233" s="225" t="s">
        <v>1432</v>
      </c>
      <c r="AD233" s="225"/>
      <c r="AE233" s="225"/>
      <c r="AF233" s="243"/>
      <c r="AG233" s="225"/>
      <c r="AH233" s="225"/>
      <c r="AI233" s="225"/>
      <c r="AJ233" s="225"/>
      <c r="AK233" s="225"/>
      <c r="AL233" s="225"/>
      <c r="AM233" s="239"/>
      <c r="AN233" s="239"/>
      <c r="AO233" s="239"/>
      <c r="AP233" s="225"/>
      <c r="AQ233" s="225"/>
      <c r="AR233" s="243"/>
      <c r="AS233" s="225"/>
      <c r="AT233" s="225"/>
      <c r="AU233" s="225"/>
      <c r="AV233" s="225"/>
      <c r="AW233" s="225"/>
      <c r="AX233" s="225"/>
      <c r="AY233" s="225">
        <v>100</v>
      </c>
    </row>
    <row r="234" ht="17.5" spans="1:51">
      <c r="A234" s="31">
        <f>A232</f>
        <v>608</v>
      </c>
      <c r="B234" s="40" t="s">
        <v>528</v>
      </c>
      <c r="C234" s="31" t="s">
        <v>533</v>
      </c>
      <c r="D234" s="41" t="s">
        <v>120</v>
      </c>
      <c r="E234" s="42" t="s">
        <v>534</v>
      </c>
      <c r="F234" s="42" t="s">
        <v>535</v>
      </c>
      <c r="G234" s="223"/>
      <c r="H234" s="21">
        <v>1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5">
        <v>0</v>
      </c>
      <c r="O234" s="21">
        <f>P234+Q234*2+R234*4+S234*8</f>
        <v>0</v>
      </c>
      <c r="P234" s="21">
        <v>0</v>
      </c>
      <c r="Q234" s="21">
        <v>0</v>
      </c>
      <c r="R234" s="21">
        <v>0</v>
      </c>
      <c r="S234" s="21">
        <v>0</v>
      </c>
      <c r="T234" s="234">
        <f>H234+I234*2+J234*4+K234*8+L234*16+M234*32+N234*64+P234*256+Q234*512+R234*1024+S234*2048</f>
        <v>1</v>
      </c>
      <c r="U234" s="223">
        <v>85</v>
      </c>
      <c r="V234" s="223">
        <v>5</v>
      </c>
      <c r="W234" s="223">
        <v>300</v>
      </c>
      <c r="X234" s="223">
        <v>25</v>
      </c>
      <c r="Y234" s="223">
        <v>600</v>
      </c>
      <c r="Z234" s="223">
        <v>55</v>
      </c>
      <c r="AA234" s="223">
        <v>1100</v>
      </c>
      <c r="AB234" s="223">
        <v>75</v>
      </c>
      <c r="AC234" s="223">
        <v>1500</v>
      </c>
      <c r="AD234" s="223">
        <v>0</v>
      </c>
      <c r="AE234" s="223">
        <v>0</v>
      </c>
      <c r="AF234" s="243">
        <v>30000</v>
      </c>
      <c r="AG234" s="223">
        <v>115</v>
      </c>
      <c r="AH234" s="223">
        <v>125</v>
      </c>
      <c r="AI234" s="223">
        <v>110</v>
      </c>
      <c r="AJ234" s="223">
        <v>120</v>
      </c>
      <c r="AK234" s="223">
        <v>510</v>
      </c>
      <c r="AL234" s="223">
        <v>115</v>
      </c>
      <c r="AM234" s="223">
        <v>2310</v>
      </c>
      <c r="AN234" s="223">
        <v>115</v>
      </c>
      <c r="AO234" s="223">
        <v>60000</v>
      </c>
      <c r="AP234" s="223">
        <v>0</v>
      </c>
      <c r="AQ234" s="223">
        <v>0</v>
      </c>
      <c r="AR234" s="243">
        <v>30000</v>
      </c>
      <c r="AS234" s="223">
        <v>50</v>
      </c>
      <c r="AT234" s="223">
        <v>120</v>
      </c>
      <c r="AU234" s="223">
        <v>86</v>
      </c>
      <c r="AV234" s="223">
        <v>85</v>
      </c>
      <c r="AW234" s="223">
        <v>114</v>
      </c>
      <c r="AX234" s="223">
        <v>115</v>
      </c>
      <c r="AY234" s="223">
        <v>100</v>
      </c>
    </row>
    <row r="235" ht="17.5" spans="1:51">
      <c r="A235" s="31">
        <f>A234</f>
        <v>608</v>
      </c>
      <c r="B235" s="40" t="s">
        <v>536</v>
      </c>
      <c r="C235" s="31"/>
      <c r="D235" s="41"/>
      <c r="E235" s="42"/>
      <c r="F235" s="42"/>
      <c r="G235" s="223"/>
      <c r="H235" s="271"/>
      <c r="I235" s="271"/>
      <c r="J235" s="271"/>
      <c r="K235" s="271"/>
      <c r="L235" s="271"/>
      <c r="M235" s="271"/>
      <c r="N235" s="255">
        <v>0</v>
      </c>
      <c r="O235" s="271"/>
      <c r="P235" s="271"/>
      <c r="Q235" s="271"/>
      <c r="R235" s="271"/>
      <c r="S235" s="271"/>
      <c r="T235" s="234"/>
      <c r="U235" s="223"/>
      <c r="V235" s="223"/>
      <c r="W235" s="223"/>
      <c r="X235" s="223"/>
      <c r="Y235" s="223"/>
      <c r="Z235" s="223"/>
      <c r="AA235" s="223"/>
      <c r="AB235" s="223"/>
      <c r="AC235" s="223"/>
      <c r="AD235" s="223">
        <v>0</v>
      </c>
      <c r="AE235" s="223">
        <v>0</v>
      </c>
      <c r="AF235" s="243">
        <v>30000</v>
      </c>
      <c r="AG235" s="223"/>
      <c r="AH235" s="223"/>
      <c r="AI235" s="223"/>
      <c r="AJ235" s="223"/>
      <c r="AK235" s="223"/>
      <c r="AL235" s="223"/>
      <c r="AM235" s="248"/>
      <c r="AN235" s="248"/>
      <c r="AO235" s="248"/>
      <c r="AP235" s="223">
        <v>0</v>
      </c>
      <c r="AQ235" s="223">
        <v>0</v>
      </c>
      <c r="AR235" s="243">
        <v>30000</v>
      </c>
      <c r="AS235" s="223">
        <v>50</v>
      </c>
      <c r="AT235" s="223">
        <v>120</v>
      </c>
      <c r="AU235" s="223">
        <v>86</v>
      </c>
      <c r="AV235" s="223">
        <v>85</v>
      </c>
      <c r="AW235" s="223">
        <v>114</v>
      </c>
      <c r="AX235" s="223">
        <v>115</v>
      </c>
      <c r="AY235" s="223">
        <v>100</v>
      </c>
    </row>
    <row r="236" s="6" customFormat="1" ht="17.5" spans="1:51">
      <c r="A236" s="62"/>
      <c r="B236" s="63"/>
      <c r="C236" s="62"/>
      <c r="D236" s="64"/>
      <c r="E236" s="65" t="s">
        <v>351</v>
      </c>
      <c r="F236" s="65" t="s">
        <v>537</v>
      </c>
      <c r="G236" s="225"/>
      <c r="H236" s="285">
        <v>1</v>
      </c>
      <c r="I236" s="285">
        <v>1</v>
      </c>
      <c r="J236" s="285">
        <v>0</v>
      </c>
      <c r="K236" s="285"/>
      <c r="L236" s="285"/>
      <c r="M236" s="285"/>
      <c r="N236" s="255">
        <v>0</v>
      </c>
      <c r="O236" s="285"/>
      <c r="P236" s="285"/>
      <c r="Q236" s="285"/>
      <c r="R236" s="285"/>
      <c r="S236" s="285"/>
      <c r="T236" s="238">
        <f t="shared" ref="T236:T244" si="30">H236+I236*2+J236*4+K236*8+L236*16+M236*32+N236*64+P236*256+Q236*512+R236*1024+S236*2048</f>
        <v>3</v>
      </c>
      <c r="U236" s="225"/>
      <c r="V236" s="225"/>
      <c r="W236" s="225"/>
      <c r="X236" s="225"/>
      <c r="Y236" s="225"/>
      <c r="Z236" s="225"/>
      <c r="AA236" s="225"/>
      <c r="AB236" s="225"/>
      <c r="AC236" s="225"/>
      <c r="AD236" s="225"/>
      <c r="AE236" s="225"/>
      <c r="AF236" s="243"/>
      <c r="AG236" s="225"/>
      <c r="AH236" s="225"/>
      <c r="AI236" s="225"/>
      <c r="AJ236" s="225"/>
      <c r="AK236" s="225"/>
      <c r="AL236" s="225"/>
      <c r="AM236" s="239"/>
      <c r="AN236" s="239"/>
      <c r="AO236" s="239"/>
      <c r="AP236" s="225"/>
      <c r="AQ236" s="225"/>
      <c r="AR236" s="243"/>
      <c r="AS236" s="225"/>
      <c r="AT236" s="225"/>
      <c r="AU236" s="225"/>
      <c r="AV236" s="225"/>
      <c r="AW236" s="225"/>
      <c r="AX236" s="225"/>
      <c r="AY236" s="225">
        <v>100</v>
      </c>
    </row>
    <row r="237" ht="17.5" spans="1:51">
      <c r="A237" s="31">
        <f>A235</f>
        <v>608</v>
      </c>
      <c r="B237" s="40" t="s">
        <v>540</v>
      </c>
      <c r="C237" s="31" t="s">
        <v>541</v>
      </c>
      <c r="D237" s="41" t="s">
        <v>109</v>
      </c>
      <c r="E237" s="42" t="s">
        <v>542</v>
      </c>
      <c r="F237" s="42" t="s">
        <v>541</v>
      </c>
      <c r="G237" s="223"/>
      <c r="H237" s="21">
        <v>1</v>
      </c>
      <c r="I237" s="21">
        <v>1</v>
      </c>
      <c r="J237" s="21">
        <v>0</v>
      </c>
      <c r="K237" s="21">
        <v>0</v>
      </c>
      <c r="L237" s="21">
        <v>0</v>
      </c>
      <c r="M237" s="21">
        <v>0</v>
      </c>
      <c r="N237" s="25">
        <v>0</v>
      </c>
      <c r="O237" s="21">
        <f>P237+Q237*2+R237*4+S237*8</f>
        <v>0</v>
      </c>
      <c r="P237" s="21">
        <v>0</v>
      </c>
      <c r="Q237" s="21">
        <v>0</v>
      </c>
      <c r="R237" s="21">
        <v>0</v>
      </c>
      <c r="S237" s="21">
        <v>0</v>
      </c>
      <c r="T237" s="234">
        <f t="shared" si="30"/>
        <v>3</v>
      </c>
      <c r="U237" s="223">
        <v>85</v>
      </c>
      <c r="V237" s="223">
        <v>4</v>
      </c>
      <c r="W237" s="223">
        <v>440</v>
      </c>
      <c r="X237" s="223">
        <v>25</v>
      </c>
      <c r="Y237" s="223">
        <v>1040</v>
      </c>
      <c r="Z237" s="223">
        <v>50</v>
      </c>
      <c r="AA237" s="223">
        <v>1890</v>
      </c>
      <c r="AB237" s="223">
        <v>85</v>
      </c>
      <c r="AC237" s="223">
        <v>3090</v>
      </c>
      <c r="AD237" s="223">
        <v>0</v>
      </c>
      <c r="AE237" s="223">
        <v>0</v>
      </c>
      <c r="AF237" s="243">
        <v>30000</v>
      </c>
      <c r="AG237" s="223">
        <v>110</v>
      </c>
      <c r="AH237" s="223">
        <v>125</v>
      </c>
      <c r="AI237" s="223">
        <v>160</v>
      </c>
      <c r="AJ237" s="223">
        <v>120</v>
      </c>
      <c r="AK237" s="223">
        <v>5090</v>
      </c>
      <c r="AL237" s="223">
        <v>110</v>
      </c>
      <c r="AM237" s="248">
        <v>60090</v>
      </c>
      <c r="AN237" s="248">
        <v>115</v>
      </c>
      <c r="AO237" s="223">
        <v>60090</v>
      </c>
      <c r="AP237" s="223">
        <v>0</v>
      </c>
      <c r="AQ237" s="223">
        <v>0</v>
      </c>
      <c r="AR237" s="243">
        <v>30000</v>
      </c>
      <c r="AS237" s="223">
        <v>50</v>
      </c>
      <c r="AT237" s="223">
        <v>120</v>
      </c>
      <c r="AU237" s="223">
        <v>86</v>
      </c>
      <c r="AV237" s="223">
        <v>85</v>
      </c>
      <c r="AW237" s="223">
        <v>114</v>
      </c>
      <c r="AX237" s="223">
        <v>115</v>
      </c>
      <c r="AY237" s="223">
        <v>100</v>
      </c>
    </row>
    <row r="238" s="2" customFormat="1" ht="15.6" customHeight="1" spans="1:51">
      <c r="A238" s="34"/>
      <c r="B238" s="35"/>
      <c r="C238" s="34"/>
      <c r="D238" s="36"/>
      <c r="E238" s="37"/>
      <c r="F238" s="37"/>
      <c r="G238" s="222"/>
      <c r="H238" s="49">
        <v>1</v>
      </c>
      <c r="I238" s="49">
        <v>1</v>
      </c>
      <c r="J238" s="49"/>
      <c r="K238" s="49"/>
      <c r="L238" s="49"/>
      <c r="M238" s="49"/>
      <c r="N238" s="25">
        <v>0</v>
      </c>
      <c r="O238" s="49"/>
      <c r="P238" s="49"/>
      <c r="Q238" s="49"/>
      <c r="R238" s="49"/>
      <c r="S238" s="49"/>
      <c r="T238" s="148">
        <f t="shared" si="30"/>
        <v>3</v>
      </c>
      <c r="U238" s="232"/>
      <c r="V238" s="233"/>
      <c r="W238" s="232"/>
      <c r="X238" s="232"/>
      <c r="Y238" s="232"/>
      <c r="Z238" s="233"/>
      <c r="AA238" s="222"/>
      <c r="AB238" s="222"/>
      <c r="AC238" s="222"/>
      <c r="AD238" s="222"/>
      <c r="AE238" s="222"/>
      <c r="AF238" s="243"/>
      <c r="AG238" s="222"/>
      <c r="AH238" s="222"/>
      <c r="AI238" s="222"/>
      <c r="AJ238" s="222"/>
      <c r="AK238" s="222"/>
      <c r="AL238" s="222"/>
      <c r="AM238" s="247"/>
      <c r="AN238" s="247"/>
      <c r="AO238" s="247"/>
      <c r="AP238" s="222"/>
      <c r="AQ238" s="222"/>
      <c r="AR238" s="243"/>
      <c r="AS238" s="222"/>
      <c r="AT238" s="222"/>
      <c r="AU238" s="222"/>
      <c r="AV238" s="222"/>
      <c r="AW238" s="222"/>
      <c r="AX238" s="222"/>
      <c r="AY238" s="222">
        <v>100</v>
      </c>
    </row>
    <row r="239" s="32" customFormat="1" ht="17.5" spans="1:51">
      <c r="A239" s="31">
        <f>A237</f>
        <v>608</v>
      </c>
      <c r="B239" s="40" t="s">
        <v>544</v>
      </c>
      <c r="C239" s="31" t="s">
        <v>545</v>
      </c>
      <c r="D239" s="41" t="s">
        <v>109</v>
      </c>
      <c r="E239" s="42" t="s">
        <v>546</v>
      </c>
      <c r="F239" s="42" t="s">
        <v>545</v>
      </c>
      <c r="H239" s="21">
        <v>1</v>
      </c>
      <c r="I239" s="21">
        <v>1</v>
      </c>
      <c r="J239" s="21">
        <v>0</v>
      </c>
      <c r="K239" s="21">
        <v>0</v>
      </c>
      <c r="L239" s="21">
        <v>0</v>
      </c>
      <c r="M239" s="21">
        <v>0</v>
      </c>
      <c r="N239" s="25">
        <v>0</v>
      </c>
      <c r="O239" s="21">
        <f>P239+Q239*2+R239*4+S239*8</f>
        <v>0</v>
      </c>
      <c r="P239" s="21">
        <v>0</v>
      </c>
      <c r="Q239" s="21">
        <v>0</v>
      </c>
      <c r="R239" s="21">
        <v>0</v>
      </c>
      <c r="S239" s="21">
        <v>0</v>
      </c>
      <c r="T239" s="234">
        <f t="shared" si="30"/>
        <v>3</v>
      </c>
      <c r="U239" s="223">
        <v>85</v>
      </c>
      <c r="V239" s="223">
        <v>4</v>
      </c>
      <c r="W239" s="223">
        <v>440</v>
      </c>
      <c r="X239" s="223">
        <v>25</v>
      </c>
      <c r="Y239" s="223">
        <v>1040</v>
      </c>
      <c r="Z239" s="223">
        <v>50</v>
      </c>
      <c r="AA239" s="223">
        <v>1890</v>
      </c>
      <c r="AB239" s="223">
        <v>85</v>
      </c>
      <c r="AC239" s="223">
        <v>3090</v>
      </c>
      <c r="AD239" s="223">
        <v>0</v>
      </c>
      <c r="AE239" s="223">
        <v>0</v>
      </c>
      <c r="AF239" s="243">
        <v>30000</v>
      </c>
      <c r="AG239" s="223">
        <v>110</v>
      </c>
      <c r="AH239" s="223">
        <v>125</v>
      </c>
      <c r="AI239" s="223">
        <v>160</v>
      </c>
      <c r="AJ239" s="223">
        <v>120</v>
      </c>
      <c r="AK239" s="223">
        <v>5090</v>
      </c>
      <c r="AL239" s="223">
        <v>110</v>
      </c>
      <c r="AM239" s="248">
        <v>60090</v>
      </c>
      <c r="AN239" s="248">
        <v>115</v>
      </c>
      <c r="AO239" s="223">
        <v>60090</v>
      </c>
      <c r="AP239" s="223">
        <v>0</v>
      </c>
      <c r="AQ239" s="223">
        <v>0</v>
      </c>
      <c r="AR239" s="243">
        <v>30000</v>
      </c>
      <c r="AS239" s="223">
        <v>50</v>
      </c>
      <c r="AT239" s="223">
        <v>120</v>
      </c>
      <c r="AU239" s="223">
        <v>86</v>
      </c>
      <c r="AV239" s="223">
        <v>85</v>
      </c>
      <c r="AW239" s="223">
        <v>114</v>
      </c>
      <c r="AX239" s="223">
        <v>115</v>
      </c>
      <c r="AY239" s="223">
        <v>100</v>
      </c>
    </row>
    <row r="240" ht="17.5" spans="1:51">
      <c r="A240" s="31">
        <f>A239</f>
        <v>608</v>
      </c>
      <c r="B240" s="40" t="s">
        <v>547</v>
      </c>
      <c r="C240" s="31"/>
      <c r="D240" s="41"/>
      <c r="E240" s="42"/>
      <c r="F240" s="42"/>
      <c r="G240" s="26"/>
      <c r="H240" s="21"/>
      <c r="I240" s="21"/>
      <c r="J240" s="21"/>
      <c r="K240" s="21"/>
      <c r="L240" s="21"/>
      <c r="M240" s="21"/>
      <c r="N240" s="25">
        <v>0</v>
      </c>
      <c r="O240" s="21">
        <f>P240+Q240*2+R240*4+S240*8</f>
        <v>0</v>
      </c>
      <c r="P240" s="21"/>
      <c r="Q240" s="21"/>
      <c r="R240" s="21"/>
      <c r="S240" s="21"/>
      <c r="T240" s="234">
        <f t="shared" si="30"/>
        <v>0</v>
      </c>
      <c r="AD240" s="223">
        <v>0</v>
      </c>
      <c r="AE240" s="223">
        <v>0</v>
      </c>
      <c r="AF240" s="243">
        <v>30000</v>
      </c>
      <c r="AJ240" s="26"/>
      <c r="AP240" s="223">
        <v>0</v>
      </c>
      <c r="AQ240" s="223">
        <v>0</v>
      </c>
      <c r="AR240" s="243">
        <v>30000</v>
      </c>
      <c r="AS240" s="223">
        <v>50</v>
      </c>
      <c r="AT240" s="223">
        <v>120</v>
      </c>
      <c r="AU240" s="223">
        <v>86</v>
      </c>
      <c r="AV240" s="223">
        <v>85</v>
      </c>
      <c r="AW240" s="223">
        <v>114</v>
      </c>
      <c r="AX240" s="223">
        <v>115</v>
      </c>
      <c r="AY240" s="223">
        <v>100</v>
      </c>
    </row>
    <row r="241" s="7" customFormat="1" ht="17.5" spans="1:51">
      <c r="A241" s="62"/>
      <c r="B241" s="63"/>
      <c r="C241" s="62"/>
      <c r="D241" s="64"/>
      <c r="E241" s="65"/>
      <c r="F241" s="65" t="s">
        <v>548</v>
      </c>
      <c r="G241" s="286"/>
      <c r="H241" s="206">
        <v>0</v>
      </c>
      <c r="I241" s="206">
        <v>0</v>
      </c>
      <c r="J241" s="206">
        <v>0</v>
      </c>
      <c r="K241" s="206"/>
      <c r="L241" s="206"/>
      <c r="M241" s="206"/>
      <c r="N241" s="210">
        <v>0</v>
      </c>
      <c r="O241" s="206"/>
      <c r="P241" s="206"/>
      <c r="Q241" s="206"/>
      <c r="R241" s="206"/>
      <c r="S241" s="206"/>
      <c r="T241" s="238">
        <f t="shared" si="30"/>
        <v>0</v>
      </c>
      <c r="U241" s="6" t="s">
        <v>181</v>
      </c>
      <c r="V241" s="6" t="s">
        <v>181</v>
      </c>
      <c r="W241" s="6" t="s">
        <v>181</v>
      </c>
      <c r="X241" s="6" t="s">
        <v>181</v>
      </c>
      <c r="Y241" s="6" t="s">
        <v>181</v>
      </c>
      <c r="Z241" s="6" t="s">
        <v>181</v>
      </c>
      <c r="AA241" s="6" t="s">
        <v>181</v>
      </c>
      <c r="AB241" s="6" t="s">
        <v>181</v>
      </c>
      <c r="AC241" s="6" t="s">
        <v>181</v>
      </c>
      <c r="AD241" s="225" t="s">
        <v>181</v>
      </c>
      <c r="AE241" s="225" t="s">
        <v>181</v>
      </c>
      <c r="AF241" s="243" t="s">
        <v>181</v>
      </c>
      <c r="AG241" s="6" t="s">
        <v>181</v>
      </c>
      <c r="AH241" s="6" t="s">
        <v>181</v>
      </c>
      <c r="AI241" s="6" t="s">
        <v>181</v>
      </c>
      <c r="AJ241" s="6" t="s">
        <v>181</v>
      </c>
      <c r="AK241" s="6" t="s">
        <v>181</v>
      </c>
      <c r="AL241" s="6" t="s">
        <v>181</v>
      </c>
      <c r="AM241" s="6" t="s">
        <v>181</v>
      </c>
      <c r="AN241" s="225" t="s">
        <v>181</v>
      </c>
      <c r="AO241" s="225" t="s">
        <v>181</v>
      </c>
      <c r="AP241" s="225" t="s">
        <v>181</v>
      </c>
      <c r="AQ241" s="6" t="s">
        <v>181</v>
      </c>
      <c r="AR241" s="243" t="s">
        <v>181</v>
      </c>
      <c r="AS241" s="6" t="s">
        <v>181</v>
      </c>
      <c r="AT241" s="225" t="s">
        <v>181</v>
      </c>
      <c r="AU241" s="225" t="s">
        <v>181</v>
      </c>
      <c r="AV241" s="225" t="s">
        <v>181</v>
      </c>
      <c r="AW241" s="225" t="s">
        <v>181</v>
      </c>
      <c r="AX241" s="225" t="s">
        <v>181</v>
      </c>
      <c r="AY241" s="225">
        <v>100</v>
      </c>
    </row>
    <row r="242" s="217" customFormat="1" ht="17.5" spans="1:51">
      <c r="A242" s="31">
        <f>A240</f>
        <v>608</v>
      </c>
      <c r="B242" s="40" t="s">
        <v>549</v>
      </c>
      <c r="C242" s="31" t="s">
        <v>550</v>
      </c>
      <c r="D242" s="41" t="s">
        <v>109</v>
      </c>
      <c r="E242" s="42" t="s">
        <v>551</v>
      </c>
      <c r="F242" s="42" t="s">
        <v>550</v>
      </c>
      <c r="H242" s="207">
        <v>0</v>
      </c>
      <c r="I242" s="207">
        <v>0</v>
      </c>
      <c r="J242" s="207">
        <v>0</v>
      </c>
      <c r="K242" s="207">
        <v>0</v>
      </c>
      <c r="L242" s="207">
        <v>0</v>
      </c>
      <c r="M242" s="207">
        <v>0</v>
      </c>
      <c r="N242" s="210">
        <v>0</v>
      </c>
      <c r="O242" s="207">
        <f>P242+Q242*2+R242*4+S242*8</f>
        <v>0</v>
      </c>
      <c r="P242" s="207">
        <v>0</v>
      </c>
      <c r="Q242" s="207">
        <v>0</v>
      </c>
      <c r="R242" s="207">
        <v>0</v>
      </c>
      <c r="S242" s="207">
        <v>0</v>
      </c>
      <c r="T242" s="234">
        <f t="shared" si="30"/>
        <v>0</v>
      </c>
      <c r="U242" s="235">
        <v>85</v>
      </c>
      <c r="V242" s="236">
        <v>15</v>
      </c>
      <c r="W242" s="235">
        <v>150</v>
      </c>
      <c r="X242" s="235">
        <v>25</v>
      </c>
      <c r="Y242" s="235">
        <v>560</v>
      </c>
      <c r="Z242" s="236">
        <v>50</v>
      </c>
      <c r="AA242" s="223">
        <v>1575</v>
      </c>
      <c r="AB242" s="223">
        <v>80</v>
      </c>
      <c r="AC242" s="223">
        <v>2800</v>
      </c>
      <c r="AD242" s="223">
        <v>0</v>
      </c>
      <c r="AE242" s="223">
        <v>0</v>
      </c>
      <c r="AF242" s="243">
        <v>30000</v>
      </c>
      <c r="AG242" s="223">
        <v>110</v>
      </c>
      <c r="AH242" s="223">
        <v>125</v>
      </c>
      <c r="AI242" s="223">
        <v>1000</v>
      </c>
      <c r="AJ242" s="223">
        <v>120</v>
      </c>
      <c r="AK242" s="223">
        <v>50000</v>
      </c>
      <c r="AL242" s="223">
        <v>115</v>
      </c>
      <c r="AM242" s="248">
        <v>60000</v>
      </c>
      <c r="AN242" s="248">
        <v>110</v>
      </c>
      <c r="AO242" s="248">
        <v>60000</v>
      </c>
      <c r="AP242" s="223">
        <v>0</v>
      </c>
      <c r="AQ242" s="223">
        <v>0</v>
      </c>
      <c r="AR242" s="243">
        <v>30000</v>
      </c>
      <c r="AS242" s="223">
        <v>50</v>
      </c>
      <c r="AT242" s="223">
        <v>120</v>
      </c>
      <c r="AU242" s="223">
        <v>86</v>
      </c>
      <c r="AV242" s="223">
        <v>85</v>
      </c>
      <c r="AW242" s="223">
        <v>109</v>
      </c>
      <c r="AX242" s="223">
        <v>110</v>
      </c>
      <c r="AY242" s="223">
        <v>100</v>
      </c>
    </row>
    <row r="243" ht="17.5" spans="1:51">
      <c r="A243" s="48">
        <f>A242</f>
        <v>608</v>
      </c>
      <c r="B243" s="40" t="s">
        <v>549</v>
      </c>
      <c r="C243" s="31" t="s">
        <v>550</v>
      </c>
      <c r="D243" s="41" t="s">
        <v>120</v>
      </c>
      <c r="E243" s="42" t="s">
        <v>552</v>
      </c>
      <c r="F243" s="42" t="s">
        <v>553</v>
      </c>
      <c r="G243" s="217"/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21">
        <v>0</v>
      </c>
      <c r="N243" s="25">
        <v>0</v>
      </c>
      <c r="O243" s="21">
        <f t="shared" ref="O243:O248" si="31">P243+Q243*2+R243*4+S243*8</f>
        <v>0</v>
      </c>
      <c r="P243" s="21">
        <v>0</v>
      </c>
      <c r="Q243" s="21">
        <v>0</v>
      </c>
      <c r="R243" s="21">
        <v>0</v>
      </c>
      <c r="S243" s="21">
        <v>0</v>
      </c>
      <c r="T243" s="234">
        <f t="shared" si="30"/>
        <v>0</v>
      </c>
      <c r="U243" s="235">
        <v>85</v>
      </c>
      <c r="V243" s="236">
        <v>15</v>
      </c>
      <c r="W243" s="235">
        <v>150</v>
      </c>
      <c r="X243" s="235">
        <v>25</v>
      </c>
      <c r="Y243" s="235">
        <v>560</v>
      </c>
      <c r="Z243" s="236">
        <v>50</v>
      </c>
      <c r="AA243" s="223">
        <v>1575</v>
      </c>
      <c r="AB243" s="223">
        <v>80</v>
      </c>
      <c r="AC243" s="223">
        <v>2800</v>
      </c>
      <c r="AD243" s="223">
        <v>0</v>
      </c>
      <c r="AE243" s="223">
        <v>0</v>
      </c>
      <c r="AF243" s="243">
        <v>30000</v>
      </c>
      <c r="AG243" s="223">
        <v>110</v>
      </c>
      <c r="AH243" s="223">
        <v>125</v>
      </c>
      <c r="AI243" s="223">
        <v>1000</v>
      </c>
      <c r="AJ243" s="223">
        <v>120</v>
      </c>
      <c r="AK243" s="223">
        <v>50000</v>
      </c>
      <c r="AL243" s="223">
        <v>115</v>
      </c>
      <c r="AM243" s="248">
        <v>60000</v>
      </c>
      <c r="AN243" s="248">
        <v>110</v>
      </c>
      <c r="AO243" s="248">
        <v>60000</v>
      </c>
      <c r="AP243" s="223">
        <v>0</v>
      </c>
      <c r="AQ243" s="223">
        <v>0</v>
      </c>
      <c r="AR243" s="243">
        <v>30000</v>
      </c>
      <c r="AS243" s="223">
        <v>50</v>
      </c>
      <c r="AT243" s="223">
        <v>120</v>
      </c>
      <c r="AU243" s="223">
        <v>86</v>
      </c>
      <c r="AV243" s="223">
        <v>85</v>
      </c>
      <c r="AW243" s="223">
        <v>109</v>
      </c>
      <c r="AX243" s="223">
        <v>110</v>
      </c>
      <c r="AY243" s="223">
        <v>100</v>
      </c>
    </row>
    <row r="244" ht="17.5" spans="1:51">
      <c r="A244" s="48">
        <f>A243</f>
        <v>608</v>
      </c>
      <c r="B244" s="40" t="s">
        <v>554</v>
      </c>
      <c r="C244" s="31" t="s">
        <v>555</v>
      </c>
      <c r="D244" s="41" t="s">
        <v>109</v>
      </c>
      <c r="E244" s="42" t="s">
        <v>556</v>
      </c>
      <c r="F244" s="42" t="s">
        <v>555</v>
      </c>
      <c r="G244" s="217"/>
      <c r="H244" s="21">
        <v>1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5">
        <v>0</v>
      </c>
      <c r="O244" s="21">
        <f t="shared" si="31"/>
        <v>0</v>
      </c>
      <c r="P244" s="21">
        <v>0</v>
      </c>
      <c r="Q244" s="21">
        <v>0</v>
      </c>
      <c r="R244" s="21">
        <v>0</v>
      </c>
      <c r="S244" s="21">
        <v>0</v>
      </c>
      <c r="T244" s="234">
        <f t="shared" si="30"/>
        <v>1</v>
      </c>
      <c r="U244" s="235">
        <v>90</v>
      </c>
      <c r="V244" s="236">
        <v>4</v>
      </c>
      <c r="W244" s="235">
        <v>2000</v>
      </c>
      <c r="X244" s="235">
        <v>25</v>
      </c>
      <c r="Y244" s="235">
        <v>2000</v>
      </c>
      <c r="Z244" s="236">
        <v>50</v>
      </c>
      <c r="AA244" s="223">
        <v>2000</v>
      </c>
      <c r="AB244" s="223">
        <v>75</v>
      </c>
      <c r="AC244" s="223">
        <v>2000</v>
      </c>
      <c r="AD244" s="223">
        <v>0</v>
      </c>
      <c r="AE244" s="223">
        <v>0</v>
      </c>
      <c r="AF244" s="243">
        <v>30000</v>
      </c>
      <c r="AG244" s="223">
        <v>110</v>
      </c>
      <c r="AH244" s="223">
        <v>125</v>
      </c>
      <c r="AI244" s="223">
        <v>120</v>
      </c>
      <c r="AJ244" s="223">
        <v>120</v>
      </c>
      <c r="AK244" s="223">
        <v>5050</v>
      </c>
      <c r="AL244" s="223">
        <v>115</v>
      </c>
      <c r="AM244" s="248">
        <v>60050</v>
      </c>
      <c r="AN244" s="248">
        <v>110</v>
      </c>
      <c r="AO244" s="248">
        <v>60100</v>
      </c>
      <c r="AP244" s="223">
        <v>0</v>
      </c>
      <c r="AQ244" s="223">
        <v>0</v>
      </c>
      <c r="AR244" s="243">
        <v>30000</v>
      </c>
      <c r="AS244" s="223">
        <v>50</v>
      </c>
      <c r="AT244" s="223">
        <v>120</v>
      </c>
      <c r="AU244" s="223">
        <v>91</v>
      </c>
      <c r="AV244" s="223">
        <v>85</v>
      </c>
      <c r="AW244" s="223">
        <v>114</v>
      </c>
      <c r="AX244" s="223">
        <v>115</v>
      </c>
      <c r="AY244" s="223">
        <v>100</v>
      </c>
    </row>
    <row r="245" s="6" customFormat="1" ht="17.5" spans="1:51">
      <c r="A245" s="67"/>
      <c r="B245" s="63"/>
      <c r="C245" s="62"/>
      <c r="D245" s="64"/>
      <c r="E245" s="64" t="s">
        <v>557</v>
      </c>
      <c r="F245" s="65"/>
      <c r="G245" s="68"/>
      <c r="H245" s="206"/>
      <c r="I245" s="206"/>
      <c r="J245" s="206"/>
      <c r="K245" s="206"/>
      <c r="L245" s="88"/>
      <c r="M245" s="206"/>
      <c r="N245" s="210">
        <v>0</v>
      </c>
      <c r="O245" s="206"/>
      <c r="P245" s="102"/>
      <c r="Q245" s="102"/>
      <c r="R245" s="62"/>
      <c r="AF245" s="243"/>
      <c r="AR245" s="243"/>
      <c r="AY245" s="225">
        <v>100</v>
      </c>
    </row>
    <row r="246" ht="17.5" spans="1:51">
      <c r="A246" s="48">
        <f>A243</f>
        <v>608</v>
      </c>
      <c r="B246" s="40" t="s">
        <v>558</v>
      </c>
      <c r="C246" s="31" t="s">
        <v>559</v>
      </c>
      <c r="D246" s="41" t="s">
        <v>109</v>
      </c>
      <c r="E246" s="42" t="s">
        <v>560</v>
      </c>
      <c r="F246" s="42" t="s">
        <v>559</v>
      </c>
      <c r="G246" s="223"/>
      <c r="H246" s="21">
        <v>1</v>
      </c>
      <c r="I246" s="21">
        <v>1</v>
      </c>
      <c r="J246" s="21">
        <v>0</v>
      </c>
      <c r="K246" s="21">
        <v>0</v>
      </c>
      <c r="L246" s="21">
        <v>0</v>
      </c>
      <c r="M246" s="21">
        <v>0</v>
      </c>
      <c r="N246" s="25">
        <v>0</v>
      </c>
      <c r="O246" s="21">
        <f t="shared" si="31"/>
        <v>0</v>
      </c>
      <c r="P246" s="21">
        <v>0</v>
      </c>
      <c r="Q246" s="21">
        <v>0</v>
      </c>
      <c r="R246" s="21">
        <v>0</v>
      </c>
      <c r="S246" s="21">
        <v>0</v>
      </c>
      <c r="T246" s="234">
        <f>H246+I246*2+J246*4+K246*8+L246*16+M246*32+N246*64+P246*256+Q246*512+R246*1024+S246*2048</f>
        <v>3</v>
      </c>
      <c r="U246" s="223">
        <v>85</v>
      </c>
      <c r="V246" s="223">
        <v>4</v>
      </c>
      <c r="W246" s="223">
        <v>400</v>
      </c>
      <c r="X246" s="223">
        <v>25</v>
      </c>
      <c r="Y246" s="223">
        <v>1000</v>
      </c>
      <c r="Z246" s="223">
        <v>50</v>
      </c>
      <c r="AA246" s="223">
        <v>1850</v>
      </c>
      <c r="AB246" s="223">
        <v>75</v>
      </c>
      <c r="AC246" s="223">
        <v>3000</v>
      </c>
      <c r="AD246" s="223">
        <v>0</v>
      </c>
      <c r="AE246" s="223">
        <v>0</v>
      </c>
      <c r="AF246" s="243">
        <v>30000</v>
      </c>
      <c r="AG246" s="223">
        <v>110</v>
      </c>
      <c r="AH246" s="223">
        <v>125</v>
      </c>
      <c r="AI246" s="223">
        <v>120</v>
      </c>
      <c r="AJ246" s="223">
        <v>120</v>
      </c>
      <c r="AK246" s="223">
        <v>5050</v>
      </c>
      <c r="AL246" s="223">
        <v>115</v>
      </c>
      <c r="AM246" s="248">
        <v>60050</v>
      </c>
      <c r="AN246" s="248">
        <v>110</v>
      </c>
      <c r="AO246" s="248">
        <v>60100</v>
      </c>
      <c r="AP246" s="223">
        <v>0</v>
      </c>
      <c r="AQ246" s="223">
        <v>0</v>
      </c>
      <c r="AR246" s="243">
        <v>30000</v>
      </c>
      <c r="AS246" s="223">
        <v>50</v>
      </c>
      <c r="AT246" s="223">
        <v>120</v>
      </c>
      <c r="AU246" s="223">
        <v>86</v>
      </c>
      <c r="AV246" s="223">
        <v>85</v>
      </c>
      <c r="AW246" s="223">
        <v>114</v>
      </c>
      <c r="AX246" s="223">
        <v>115</v>
      </c>
      <c r="AY246" s="223">
        <v>100</v>
      </c>
    </row>
    <row r="247" s="6" customFormat="1" ht="17.5" spans="1:51">
      <c r="A247" s="67"/>
      <c r="B247" s="63"/>
      <c r="C247" s="62"/>
      <c r="D247" s="64"/>
      <c r="E247" s="64" t="s">
        <v>557</v>
      </c>
      <c r="F247" s="65"/>
      <c r="G247" s="68"/>
      <c r="H247" s="206"/>
      <c r="I247" s="206"/>
      <c r="J247" s="206"/>
      <c r="K247" s="206"/>
      <c r="L247" s="88"/>
      <c r="M247" s="206"/>
      <c r="N247" s="210">
        <v>0</v>
      </c>
      <c r="O247" s="206"/>
      <c r="P247" s="102"/>
      <c r="Q247" s="102"/>
      <c r="R247" s="62"/>
      <c r="AF247" s="243"/>
      <c r="AR247" s="243"/>
      <c r="AY247" s="225">
        <v>100</v>
      </c>
    </row>
    <row r="248" ht="17.5" spans="1:51">
      <c r="A248" s="31">
        <f>A246</f>
        <v>608</v>
      </c>
      <c r="B248" s="40" t="s">
        <v>563</v>
      </c>
      <c r="C248" s="31" t="s">
        <v>564</v>
      </c>
      <c r="D248" s="41" t="s">
        <v>109</v>
      </c>
      <c r="E248" s="42" t="s">
        <v>565</v>
      </c>
      <c r="F248" s="42" t="s">
        <v>564</v>
      </c>
      <c r="G248" s="223"/>
      <c r="H248" s="21">
        <v>1</v>
      </c>
      <c r="I248" s="21">
        <v>1</v>
      </c>
      <c r="J248" s="21">
        <v>0</v>
      </c>
      <c r="K248" s="21">
        <v>0</v>
      </c>
      <c r="L248" s="21">
        <v>0</v>
      </c>
      <c r="M248" s="21">
        <v>0</v>
      </c>
      <c r="N248" s="25">
        <v>0</v>
      </c>
      <c r="O248" s="21">
        <f t="shared" si="31"/>
        <v>0</v>
      </c>
      <c r="P248" s="21">
        <v>0</v>
      </c>
      <c r="Q248" s="21">
        <v>0</v>
      </c>
      <c r="R248" s="21">
        <v>0</v>
      </c>
      <c r="S248" s="21">
        <v>0</v>
      </c>
      <c r="T248" s="234">
        <f>H248+I248*2+J248*4+K248*8+L248*16+M248*32+N248*64+P248*256+Q248*512+R248*1024+S248*2048</f>
        <v>3</v>
      </c>
      <c r="U248" s="223">
        <v>50</v>
      </c>
      <c r="V248" s="223">
        <v>4</v>
      </c>
      <c r="W248" s="223">
        <v>400</v>
      </c>
      <c r="X248" s="223">
        <v>25</v>
      </c>
      <c r="Y248" s="223">
        <v>1000</v>
      </c>
      <c r="Z248" s="223">
        <v>50</v>
      </c>
      <c r="AA248" s="223">
        <v>1850</v>
      </c>
      <c r="AB248" s="223">
        <v>50</v>
      </c>
      <c r="AC248" s="223">
        <v>3000</v>
      </c>
      <c r="AD248" s="223">
        <v>0</v>
      </c>
      <c r="AE248" s="223">
        <v>0</v>
      </c>
      <c r="AF248" s="243">
        <v>30000</v>
      </c>
      <c r="AG248" s="223">
        <v>120</v>
      </c>
      <c r="AH248" s="223">
        <v>125</v>
      </c>
      <c r="AI248" s="223">
        <v>120</v>
      </c>
      <c r="AJ248" s="223">
        <v>120</v>
      </c>
      <c r="AK248" s="223">
        <v>5050</v>
      </c>
      <c r="AL248" s="223">
        <v>120</v>
      </c>
      <c r="AM248" s="248">
        <v>60050</v>
      </c>
      <c r="AN248" s="248">
        <v>120</v>
      </c>
      <c r="AO248" s="248">
        <v>60100</v>
      </c>
      <c r="AP248" s="223">
        <v>0</v>
      </c>
      <c r="AQ248" s="223">
        <v>0</v>
      </c>
      <c r="AR248" s="243">
        <v>30000</v>
      </c>
      <c r="AS248" s="223">
        <v>50</v>
      </c>
      <c r="AT248" s="223">
        <v>120</v>
      </c>
      <c r="AU248" s="223">
        <v>50</v>
      </c>
      <c r="AV248" s="223">
        <v>50</v>
      </c>
      <c r="AW248" s="223">
        <v>120</v>
      </c>
      <c r="AX248" s="223">
        <v>120</v>
      </c>
      <c r="AY248" s="223">
        <v>100</v>
      </c>
    </row>
  </sheetData>
  <autoFilter ref="B1:AT248">
    <extLst/>
  </autoFilter>
  <dataValidations count="1">
    <dataValidation type="whole" operator="between" allowBlank="1" showInputMessage="1" showErrorMessage="1" sqref="H32 H34 H45 H47 H49 H58 H60 H126 H136 H220 H222 H224 H246 H248 H20:H25 H27:H30 H36:H41 H163:H166 H182:H184 H202:H206 H208:H214 H227:H229 H232:H233 H237:H239">
      <formula1>0</formula1>
      <formula2>65535</formula2>
    </dataValidation>
  </dataValidation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使用说明</vt:lpstr>
      <vt:lpstr>启动参数</vt:lpstr>
      <vt:lpstr>电压参数</vt:lpstr>
      <vt:lpstr>频率参数</vt:lpstr>
      <vt:lpstr>DCI保护参数</vt:lpstr>
      <vt:lpstr>远程及有功参数</vt:lpstr>
      <vt:lpstr>频率有功参数</vt:lpstr>
      <vt:lpstr>无功参数</vt:lpstr>
      <vt:lpstr>电压穿越参数</vt:lpstr>
      <vt:lpstr>ISO孤岛参数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Lancer</dc:creator>
  <cp:lastModifiedBy>仰望星辰@</cp:lastModifiedBy>
  <dcterms:created xsi:type="dcterms:W3CDTF">1996-12-17T01:32:00Z</dcterms:created>
  <dcterms:modified xsi:type="dcterms:W3CDTF">2023-04-21T08:50:33Z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9534E33100D64C97958042B698F9EDDE</vt:lpwstr>
  </property>
</Properties>
</file>